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735" tabRatio="500" activeTab="0"/>
  </bookViews>
  <sheets>
    <sheet name="Лист1" sheetId="1" r:id="rId1"/>
  </sheets>
  <definedNames>
    <definedName name="_GoBack" localSheetId="0">'Лист1'!$C$213</definedName>
    <definedName name="iubiuhjiouj" localSheetId="0">'Лист1'!$A$1:$E$239</definedName>
    <definedName name="Print_Area_0" localSheetId="0">'Лист1'!$A$1:$E$239</definedName>
    <definedName name="Print_Area_0_0" localSheetId="0">'Лист1'!$A$1:$E$239</definedName>
    <definedName name="Print_Area_0_0_0" localSheetId="0">'Лист1'!$A$1:$E$239</definedName>
    <definedName name="Print_Area_0_0_0_0" localSheetId="0">'Лист1'!$A$1:$E$239</definedName>
    <definedName name="Print_Area_0_0_0_0_0" localSheetId="0">'Лист1'!$A$1:$E$239</definedName>
    <definedName name="Print_Area_0_0_0_0_0_0" localSheetId="0">'Лист1'!$A$1:$E$239</definedName>
    <definedName name="Print_Area_0_0_0_0_0_0_0" localSheetId="0">'Лист1'!$A$1:$E$239</definedName>
    <definedName name="tyvfytgfyg" localSheetId="0">'Лист1'!$A$1:$E$239</definedName>
    <definedName name="_xlnm.Print_Area" localSheetId="0">'Лист1'!$A$1:$E$239</definedName>
  </definedNames>
  <calcPr fullCalcOnLoad="1"/>
</workbook>
</file>

<file path=xl/sharedStrings.xml><?xml version="1.0" encoding="utf-8"?>
<sst xmlns="http://schemas.openxmlformats.org/spreadsheetml/2006/main" count="239" uniqueCount="101">
  <si>
    <t xml:space="preserve">Приложение № 1 к письму
_Западно-Балтийского_
территориального управления Росрыболовства
от______________№__ 
</t>
  </si>
  <si>
    <t>Сведения об освоении водных биологических ресурсов,</t>
  </si>
  <si>
    <t>общий допустимый улов которых не устанавливается</t>
  </si>
  <si>
    <t>Западный рыбохозяйственный бассейн</t>
  </si>
  <si>
    <t>Водные биологические ресурсы</t>
  </si>
  <si>
    <t>Рекомендованный объем</t>
  </si>
  <si>
    <t>Фактическое освоение</t>
  </si>
  <si>
    <t>% освоения</t>
  </si>
  <si>
    <t>26-й подрайон Балтийского моря</t>
  </si>
  <si>
    <t>Судак</t>
  </si>
  <si>
    <t>Камбала - тюрбо</t>
  </si>
  <si>
    <t>Камбала морская</t>
  </si>
  <si>
    <t>ИТОГО</t>
  </si>
  <si>
    <t>Балтийское море (Финский залив)</t>
  </si>
  <si>
    <t>Сиг</t>
  </si>
  <si>
    <t>Корюшка европейская</t>
  </si>
  <si>
    <t>Ряпушка</t>
  </si>
  <si>
    <t>Минога</t>
  </si>
  <si>
    <t>Рыбец, сырть</t>
  </si>
  <si>
    <t>Налим</t>
  </si>
  <si>
    <t>Щука</t>
  </si>
  <si>
    <t>Ерш пресноводный</t>
  </si>
  <si>
    <t>Окунь пресноводный</t>
  </si>
  <si>
    <t>Плотва</t>
  </si>
  <si>
    <t>Лещ</t>
  </si>
  <si>
    <t>Колюшка трехиглая</t>
  </si>
  <si>
    <t>Чехонь</t>
  </si>
  <si>
    <t>Прочие пресноводные</t>
  </si>
  <si>
    <t>Калининградский (Вислинский) залив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</si>
  <si>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</si>
  <si>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</si>
  <si>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</si>
  <si>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</si>
  <si>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</si>
  <si>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</t>
  </si>
  <si>
    <t>окунь пресноводный</t>
  </si>
  <si>
    <t>корюшка европейская</t>
  </si>
  <si>
    <t>корюшка европейская, снеток (пресноводная жилая форма)</t>
  </si>
  <si>
    <t>сиг (пресноводная жилая форма)</t>
  </si>
  <si>
    <t>рыбец, сырть</t>
  </si>
  <si>
    <t>атлантическая финта</t>
  </si>
  <si>
    <t>Виштынецкое озеро</t>
  </si>
  <si>
    <t>ряпушка европейская</t>
  </si>
  <si>
    <t>плотва</t>
  </si>
  <si>
    <t>прочие</t>
  </si>
  <si>
    <t>Прочие водохранилища</t>
  </si>
  <si>
    <t>Лещ (жилая форма)</t>
  </si>
  <si>
    <t>Жерех</t>
  </si>
  <si>
    <t>Язь</t>
  </si>
  <si>
    <t>Ладожское озеро (в административных границах Ленинградской области)</t>
  </si>
  <si>
    <t>Палия</t>
  </si>
  <si>
    <t>Чехонь (жилая форма)</t>
  </si>
  <si>
    <t>Синец</t>
  </si>
  <si>
    <t>Рыбец, сырть (жилая форма)</t>
  </si>
  <si>
    <t>Густера</t>
  </si>
  <si>
    <t>Прочие озера Ленинградской области</t>
  </si>
  <si>
    <t>Красноперка</t>
  </si>
  <si>
    <t>Хирономиды</t>
  </si>
  <si>
    <t>Прочие (корюшка, карась, жерех, язь, линь, ерш)</t>
  </si>
  <si>
    <t>Реки Ленинградской области</t>
  </si>
  <si>
    <t>Нарвское водохранилище</t>
  </si>
  <si>
    <t>Карась</t>
  </si>
  <si>
    <t>Уклея</t>
  </si>
  <si>
    <t>Линь</t>
  </si>
  <si>
    <t>Ладожское озеро (в административных границах Республики Карелия)</t>
  </si>
  <si>
    <t>Прочие (язь, ерш, колюшка трехиглая, густера, уклея)</t>
  </si>
  <si>
    <t>Озеро Ильмень</t>
  </si>
  <si>
    <t>Корюшка европейская, снеток</t>
  </si>
  <si>
    <t>Сом пресноводный</t>
  </si>
  <si>
    <t>Прочие озера Новгородской области</t>
  </si>
  <si>
    <t>Рипус</t>
  </si>
  <si>
    <t>Пелядь</t>
  </si>
  <si>
    <t>Хирономиды (мотыль)</t>
  </si>
  <si>
    <t>Реки Новгородской области</t>
  </si>
  <si>
    <t>Малые озера Псковской области</t>
  </si>
  <si>
    <t>Уклейка, уклея</t>
  </si>
  <si>
    <t>Раки</t>
  </si>
  <si>
    <t>Прочие (ряпушка, угорь, сазан (жилая форма), чехонь (жилая форма), сом пресноводный, налим)</t>
  </si>
  <si>
    <t>ВСЕГО ПО БАССЕЙНУ, ВБР</t>
  </si>
  <si>
    <t xml:space="preserve">Приложение № 2 к письму
__Западно-Балтийского_
территориального управления Росрыболовства
от_____________№_____
</t>
  </si>
  <si>
    <t>Контроль за добычей (выловом) водных биологических ресурсов,</t>
  </si>
  <si>
    <t>общий допустимый улов которых не устанавливается,</t>
  </si>
  <si>
    <t>в Западном рыбохозяйственном бассейне</t>
  </si>
  <si>
    <t>1. Результат работы территориального управления</t>
  </si>
  <si>
    <t>Территориальное управление</t>
  </si>
  <si>
    <t>Количество заключенных договоров</t>
  </si>
  <si>
    <t>Количество выданных разрешений</t>
  </si>
  <si>
    <t>Северо-Западное территориальное управление</t>
  </si>
  <si>
    <t>Западно-Балтийское территориальное управление</t>
  </si>
  <si>
    <t>Итого ( 2 управления)</t>
  </si>
  <si>
    <t>2. Общие рекомендованные объемы водных биоресурсов</t>
  </si>
  <si>
    <t>для промышленного/прибрежного рыболовства по районам промысла,</t>
  </si>
  <si>
    <t>вылов и освоение</t>
  </si>
  <si>
    <t>Рыбопромысловый район (зона, подзона)</t>
  </si>
  <si>
    <t>Общий рекомендованный объем, тонн</t>
  </si>
  <si>
    <t>Вылов, тонн</t>
  </si>
  <si>
    <t>Освоение, %</t>
  </si>
  <si>
    <t>Итого по всем районам</t>
  </si>
  <si>
    <t>2018 год</t>
  </si>
  <si>
    <t>Прочие (, язь, рыбец, голавль, уклея, красноперка, ерш)</t>
  </si>
  <si>
    <t>Сводка на 01.09.2018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</si>
</sst>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</numFmts>
  <fonts count="50">
    <font>
      <sz val="11"/>
      <color rgb="FF000000"/>
      <name val="Calibri"/>
      <family val="2"/>
    </font>
    <font>
      <sz val="11"/>
      <color indexed="55"/>
      <name val="Calibri"/>
      <family val="2"/>
    </font>
    <font>
      <sz val="12"/>
      <color indexed="55"/>
      <name val="Calibri"/>
      <family val="2"/>
    </font>
    <font>
      <b/>
      <sz val="10"/>
      <color indexed="55"/>
      <name val="Calibri"/>
      <family val="2"/>
    </font>
    <font>
      <sz val="12"/>
      <color indexed="55"/>
      <name val="Times New Roman"/>
      <family val="1"/>
    </font>
    <font>
      <b/>
      <sz val="12"/>
      <color indexed="55"/>
      <name val="Times New Roman"/>
      <family val="1"/>
    </font>
    <font>
      <sz val="14"/>
      <color indexed="55"/>
      <name val="Times New Roman"/>
      <family val="1"/>
    </font>
    <font>
      <sz val="11"/>
      <color indexed="55"/>
      <name val="Times New Roman"/>
      <family val="1"/>
    </font>
    <font>
      <b/>
      <sz val="14"/>
      <color indexed="55"/>
      <name val="Times New Roman"/>
      <family val="1"/>
    </font>
    <font>
      <sz val="12"/>
      <name val="Times New Roman"/>
      <family val="1"/>
    </font>
    <font>
      <b/>
      <sz val="18"/>
      <color indexed="46"/>
      <name val="Calibri Light"/>
      <family val="2"/>
    </font>
    <font>
      <b/>
      <sz val="15"/>
      <color indexed="46"/>
      <name val="Calibri"/>
      <family val="2"/>
    </font>
    <font>
      <b/>
      <sz val="13"/>
      <color indexed="46"/>
      <name val="Calibri"/>
      <family val="2"/>
    </font>
    <font>
      <b/>
      <sz val="11"/>
      <color indexed="46"/>
      <name val="Calibri"/>
      <family val="2"/>
    </font>
    <font>
      <sz val="11"/>
      <color indexed="9"/>
      <name val="Calibri"/>
      <family val="2"/>
    </font>
    <font>
      <sz val="11"/>
      <color indexed="12"/>
      <name val="Calibri"/>
      <family val="2"/>
    </font>
    <font>
      <sz val="11"/>
      <color indexed="11"/>
      <name val="Calibri"/>
      <family val="2"/>
    </font>
    <font>
      <sz val="11"/>
      <color indexed="54"/>
      <name val="Calibri"/>
      <family val="2"/>
    </font>
    <font>
      <b/>
      <sz val="11"/>
      <color indexed="55"/>
      <name val="Calibri"/>
      <family val="2"/>
    </font>
    <font>
      <b/>
      <sz val="11"/>
      <color indexed="44"/>
      <name val="Calibri"/>
      <family val="2"/>
    </font>
    <font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5"/>
      <name val="Calibri"/>
      <family val="2"/>
    </font>
    <font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0"/>
      <color rgb="FF0000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31" borderId="0" applyBorder="0" applyProtection="0">
      <alignment/>
    </xf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164" fontId="42" fillId="0" borderId="10" xfId="0" applyNumberFormat="1" applyFont="1" applyBorder="1" applyAlignment="1">
      <alignment horizontal="center" vertical="center" wrapText="1"/>
    </xf>
    <xf numFmtId="2" fontId="42" fillId="0" borderId="10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left" wrapText="1"/>
    </xf>
    <xf numFmtId="0" fontId="44" fillId="0" borderId="12" xfId="0" applyFont="1" applyBorder="1" applyAlignment="1">
      <alignment horizontal="center" wrapText="1"/>
    </xf>
    <xf numFmtId="0" fontId="44" fillId="0" borderId="13" xfId="0" applyFont="1" applyBorder="1" applyAlignment="1">
      <alignment horizontal="left" wrapText="1"/>
    </xf>
    <xf numFmtId="0" fontId="44" fillId="0" borderId="14" xfId="0" applyFont="1" applyBorder="1" applyAlignment="1">
      <alignment horizontal="center" wrapText="1"/>
    </xf>
    <xf numFmtId="0" fontId="43" fillId="0" borderId="10" xfId="0" applyFont="1" applyBorder="1" applyAlignment="1">
      <alignment horizontal="center" vertical="center"/>
    </xf>
    <xf numFmtId="164" fontId="44" fillId="0" borderId="11" xfId="0" applyNumberFormat="1" applyFont="1" applyBorder="1" applyAlignment="1">
      <alignment horizontal="center" wrapText="1"/>
    </xf>
    <xf numFmtId="164" fontId="44" fillId="0" borderId="13" xfId="0" applyNumberFormat="1" applyFont="1" applyBorder="1" applyAlignment="1">
      <alignment horizontal="center" wrapText="1"/>
    </xf>
    <xf numFmtId="2" fontId="44" fillId="0" borderId="10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top" wrapText="1"/>
    </xf>
    <xf numFmtId="164" fontId="44" fillId="0" borderId="13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164" fontId="44" fillId="0" borderId="12" xfId="0" applyNumberFormat="1" applyFont="1" applyBorder="1" applyAlignment="1">
      <alignment horizontal="center" wrapText="1"/>
    </xf>
    <xf numFmtId="164" fontId="44" fillId="0" borderId="14" xfId="0" applyNumberFormat="1" applyFont="1" applyBorder="1" applyAlignment="1">
      <alignment horizontal="center" wrapText="1"/>
    </xf>
    <xf numFmtId="0" fontId="44" fillId="0" borderId="0" xfId="0" applyFont="1" applyBorder="1" applyAlignment="1">
      <alignment horizontal="left" wrapText="1"/>
    </xf>
    <xf numFmtId="0" fontId="44" fillId="0" borderId="13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4" fillId="0" borderId="0" xfId="0" applyFont="1" applyAlignment="1">
      <alignment vertical="center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164" fontId="0" fillId="0" borderId="0" xfId="0" applyNumberFormat="1" applyAlignment="1">
      <alignment/>
    </xf>
    <xf numFmtId="0" fontId="45" fillId="0" borderId="10" xfId="0" applyFont="1" applyBorder="1" applyAlignment="1">
      <alignment horizontal="left" vertical="center" wrapText="1"/>
    </xf>
    <xf numFmtId="164" fontId="45" fillId="0" borderId="10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164" fontId="44" fillId="0" borderId="14" xfId="0" applyNumberFormat="1" applyFont="1" applyBorder="1" applyAlignment="1">
      <alignment horizontal="center" vertical="top" wrapText="1"/>
    </xf>
    <xf numFmtId="164" fontId="44" fillId="0" borderId="14" xfId="0" applyNumberFormat="1" applyFont="1" applyBorder="1" applyAlignment="1">
      <alignment horizontal="center" vertical="center" wrapText="1"/>
    </xf>
    <xf numFmtId="0" fontId="47" fillId="0" borderId="13" xfId="0" applyFont="1" applyBorder="1" applyAlignment="1">
      <alignment horizontal="left" wrapText="1"/>
    </xf>
    <xf numFmtId="164" fontId="47" fillId="0" borderId="13" xfId="0" applyNumberFormat="1" applyFont="1" applyBorder="1" applyAlignment="1">
      <alignment horizontal="center" wrapText="1"/>
    </xf>
    <xf numFmtId="164" fontId="47" fillId="0" borderId="12" xfId="0" applyNumberFormat="1" applyFont="1" applyBorder="1" applyAlignment="1">
      <alignment horizontal="center" wrapText="1"/>
    </xf>
    <xf numFmtId="164" fontId="47" fillId="0" borderId="14" xfId="0" applyNumberFormat="1" applyFont="1" applyBorder="1" applyAlignment="1">
      <alignment horizontal="center" wrapText="1"/>
    </xf>
    <xf numFmtId="0" fontId="48" fillId="0" borderId="0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 wrapText="1"/>
    </xf>
    <xf numFmtId="0" fontId="49" fillId="0" borderId="0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left" wrapText="1"/>
    </xf>
    <xf numFmtId="0" fontId="43" fillId="0" borderId="0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7"/>
  <sheetViews>
    <sheetView tabSelected="1" zoomScale="120" zoomScaleNormal="120" zoomScalePageLayoutView="0" workbookViewId="0" topLeftCell="A1">
      <selection activeCell="D214" sqref="D214"/>
    </sheetView>
  </sheetViews>
  <sheetFormatPr defaultColWidth="9.140625" defaultRowHeight="15"/>
  <cols>
    <col min="1" max="1" width="39.140625" style="0" customWidth="1"/>
    <col min="2" max="2" width="18.7109375" style="0" customWidth="1"/>
    <col min="3" max="3" width="14.28125" style="0" customWidth="1"/>
    <col min="4" max="4" width="12.7109375" style="0" customWidth="1"/>
    <col min="5" max="6" width="8.7109375" style="0" customWidth="1"/>
    <col min="7" max="7" width="38.140625" style="0" customWidth="1"/>
    <col min="8" max="16384" width="8.7109375" style="0" customWidth="1"/>
  </cols>
  <sheetData>
    <row r="1" spans="1:4" ht="93" customHeight="1">
      <c r="A1" s="1"/>
      <c r="B1" s="1"/>
      <c r="C1" s="53" t="s">
        <v>0</v>
      </c>
      <c r="D1" s="53"/>
    </row>
    <row r="2" spans="1:4" ht="15" customHeight="1">
      <c r="A2" s="1"/>
      <c r="B2" s="1"/>
      <c r="C2" s="47" t="s">
        <v>100</v>
      </c>
      <c r="D2" s="47"/>
    </row>
    <row r="3" spans="1:4" ht="15.75">
      <c r="A3" s="54" t="s">
        <v>1</v>
      </c>
      <c r="B3" s="54"/>
      <c r="C3" s="54"/>
      <c r="D3" s="54"/>
    </row>
    <row r="4" spans="1:4" ht="15.75">
      <c r="A4" s="54" t="s">
        <v>2</v>
      </c>
      <c r="B4" s="54"/>
      <c r="C4" s="54"/>
      <c r="D4" s="54"/>
    </row>
    <row r="5" spans="1:4" ht="15.75">
      <c r="A5" s="2"/>
      <c r="B5" s="1"/>
      <c r="C5" s="1"/>
      <c r="D5" s="1"/>
    </row>
    <row r="6" spans="1:4" ht="15.75">
      <c r="A6" s="55" t="s">
        <v>3</v>
      </c>
      <c r="B6" s="55"/>
      <c r="C6" s="55"/>
      <c r="D6" s="55"/>
    </row>
    <row r="7" spans="1:4" ht="15.75" customHeight="1">
      <c r="A7" s="50" t="s">
        <v>4</v>
      </c>
      <c r="B7" s="50" t="s">
        <v>98</v>
      </c>
      <c r="C7" s="50"/>
      <c r="D7" s="50"/>
    </row>
    <row r="8" spans="1:4" ht="31.5">
      <c r="A8" s="50"/>
      <c r="B8" s="4" t="s">
        <v>5</v>
      </c>
      <c r="C8" s="4" t="s">
        <v>6</v>
      </c>
      <c r="D8" s="4" t="s">
        <v>7</v>
      </c>
    </row>
    <row r="9" spans="1:4" ht="15.75" customHeight="1">
      <c r="A9" s="51" t="s">
        <v>8</v>
      </c>
      <c r="B9" s="51"/>
      <c r="C9" s="51"/>
      <c r="D9" s="51"/>
    </row>
    <row r="10" spans="1:4" ht="15.75">
      <c r="A10" s="6" t="s">
        <v>9</v>
      </c>
      <c r="B10" s="7">
        <v>49.9</v>
      </c>
      <c r="C10" s="7">
        <v>0.025</v>
      </c>
      <c r="D10" s="8">
        <f>C10*100/B10</f>
        <v>0.050100200400801605</v>
      </c>
    </row>
    <row r="11" spans="1:4" ht="19.5" customHeight="1">
      <c r="A11" s="6" t="s">
        <v>10</v>
      </c>
      <c r="B11" s="7">
        <v>23.69</v>
      </c>
      <c r="C11" s="7">
        <v>6.95</v>
      </c>
      <c r="D11" s="8">
        <f>C11*100/B11</f>
        <v>29.337273111017307</v>
      </c>
    </row>
    <row r="12" spans="1:4" ht="15.75">
      <c r="A12" s="6" t="s">
        <v>11</v>
      </c>
      <c r="B12" s="7">
        <v>15</v>
      </c>
      <c r="C12" s="7">
        <v>0</v>
      </c>
      <c r="D12" s="8">
        <f>C12*100/B12</f>
        <v>0</v>
      </c>
    </row>
    <row r="13" spans="1:4" ht="19.5" customHeight="1">
      <c r="A13" s="5" t="s">
        <v>12</v>
      </c>
      <c r="B13" s="7">
        <v>89.85</v>
      </c>
      <c r="C13" s="7">
        <f>SUM(C10:C12)</f>
        <v>6.9750000000000005</v>
      </c>
      <c r="D13" s="8">
        <f>C13/B13*100</f>
        <v>7.762938230383974</v>
      </c>
    </row>
    <row r="14" spans="1:4" ht="37.5" customHeight="1">
      <c r="A14" s="52" t="s">
        <v>13</v>
      </c>
      <c r="B14" s="52"/>
      <c r="C14" s="52"/>
      <c r="D14" s="52"/>
    </row>
    <row r="15" spans="1:4" ht="19.5" customHeight="1">
      <c r="A15" s="9" t="s">
        <v>14</v>
      </c>
      <c r="B15" s="14">
        <v>13.5</v>
      </c>
      <c r="C15" s="10">
        <v>3.697</v>
      </c>
      <c r="D15" s="8">
        <f aca="true" t="shared" si="0" ref="D15:D29">C15/B15*100</f>
        <v>27.385185185185186</v>
      </c>
    </row>
    <row r="16" spans="1:4" ht="18.75">
      <c r="A16" s="11" t="s">
        <v>15</v>
      </c>
      <c r="B16" s="15">
        <v>767</v>
      </c>
      <c r="C16" s="12">
        <v>441.964</v>
      </c>
      <c r="D16" s="8">
        <f t="shared" si="0"/>
        <v>57.62242503259453</v>
      </c>
    </row>
    <row r="17" spans="1:4" ht="19.5" customHeight="1">
      <c r="A17" s="11" t="s">
        <v>16</v>
      </c>
      <c r="B17" s="15">
        <v>15.5</v>
      </c>
      <c r="C17" s="21">
        <v>1.778</v>
      </c>
      <c r="D17" s="8">
        <f t="shared" si="0"/>
        <v>11.470967741935484</v>
      </c>
    </row>
    <row r="18" spans="1:4" ht="18.75">
      <c r="A18" s="11" t="s">
        <v>17</v>
      </c>
      <c r="B18" s="15">
        <v>64.9</v>
      </c>
      <c r="C18" s="12">
        <v>3.188</v>
      </c>
      <c r="D18" s="8">
        <f t="shared" si="0"/>
        <v>4.9121725731895225</v>
      </c>
    </row>
    <row r="19" spans="1:4" ht="18.75">
      <c r="A19" s="11" t="s">
        <v>18</v>
      </c>
      <c r="B19" s="15">
        <v>7.8</v>
      </c>
      <c r="C19" s="21">
        <v>2.462</v>
      </c>
      <c r="D19" s="8">
        <f t="shared" si="0"/>
        <v>31.56410256410257</v>
      </c>
    </row>
    <row r="20" spans="1:4" ht="18.75">
      <c r="A20" s="11" t="s">
        <v>19</v>
      </c>
      <c r="B20" s="15">
        <v>6.9</v>
      </c>
      <c r="C20" s="12">
        <v>3.712</v>
      </c>
      <c r="D20" s="8">
        <f t="shared" si="0"/>
        <v>53.79710144927537</v>
      </c>
    </row>
    <row r="21" spans="1:4" ht="18.75">
      <c r="A21" s="11" t="s">
        <v>20</v>
      </c>
      <c r="B21" s="15">
        <v>14.8</v>
      </c>
      <c r="C21" s="12">
        <v>3.169</v>
      </c>
      <c r="D21" s="8">
        <f t="shared" si="0"/>
        <v>21.41216216216216</v>
      </c>
    </row>
    <row r="22" spans="1:4" ht="18.75">
      <c r="A22" s="11" t="s">
        <v>21</v>
      </c>
      <c r="B22" s="15">
        <v>437</v>
      </c>
      <c r="C22" s="12">
        <v>299.108</v>
      </c>
      <c r="D22" s="8">
        <f t="shared" si="0"/>
        <v>68.44576659038901</v>
      </c>
    </row>
    <row r="23" spans="1:4" ht="18.75">
      <c r="A23" s="11" t="s">
        <v>22</v>
      </c>
      <c r="B23" s="15">
        <v>131.9</v>
      </c>
      <c r="C23" s="12">
        <v>29.857</v>
      </c>
      <c r="D23" s="8">
        <f t="shared" si="0"/>
        <v>22.63608794541319</v>
      </c>
    </row>
    <row r="24" spans="1:4" ht="18.75">
      <c r="A24" s="11" t="s">
        <v>23</v>
      </c>
      <c r="B24" s="15">
        <v>177.9</v>
      </c>
      <c r="C24" s="12">
        <v>76.938</v>
      </c>
      <c r="D24" s="8">
        <f t="shared" si="0"/>
        <v>43.24789207419899</v>
      </c>
    </row>
    <row r="25" spans="1:4" ht="18.75">
      <c r="A25" s="11" t="s">
        <v>24</v>
      </c>
      <c r="B25" s="15">
        <v>276.9</v>
      </c>
      <c r="C25" s="12">
        <v>67.425</v>
      </c>
      <c r="D25" s="8">
        <f t="shared" si="0"/>
        <v>24.34994582881907</v>
      </c>
    </row>
    <row r="26" spans="1:4" ht="18.75">
      <c r="A26" s="11" t="s">
        <v>25</v>
      </c>
      <c r="B26" s="15">
        <v>69.5</v>
      </c>
      <c r="C26" s="21">
        <v>3.8</v>
      </c>
      <c r="D26" s="8">
        <f t="shared" si="0"/>
        <v>5.467625899280575</v>
      </c>
    </row>
    <row r="27" spans="1:4" ht="18.75">
      <c r="A27" s="11" t="s">
        <v>26</v>
      </c>
      <c r="B27" s="15">
        <v>11.9</v>
      </c>
      <c r="C27" s="12">
        <v>3.614</v>
      </c>
      <c r="D27" s="8">
        <f t="shared" si="0"/>
        <v>30.36974789915966</v>
      </c>
    </row>
    <row r="28" spans="1:4" ht="19.5" customHeight="1">
      <c r="A28" s="11" t="s">
        <v>27</v>
      </c>
      <c r="B28" s="15">
        <v>87.1</v>
      </c>
      <c r="C28" s="12">
        <v>24.557</v>
      </c>
      <c r="D28" s="8">
        <f t="shared" si="0"/>
        <v>28.194029850746272</v>
      </c>
    </row>
    <row r="29" spans="1:4" ht="22.5" customHeight="1">
      <c r="A29" s="5" t="s">
        <v>12</v>
      </c>
      <c r="B29" s="7">
        <f>SUM(B15:B28)</f>
        <v>2082.6</v>
      </c>
      <c r="C29" s="7">
        <f>SUM(C15:C28)</f>
        <v>965.2689999999999</v>
      </c>
      <c r="D29" s="8">
        <f t="shared" si="0"/>
        <v>46.34922692787861</v>
      </c>
    </row>
    <row r="30" spans="1:4" ht="15.75">
      <c r="A30" s="48" t="s">
        <v>28</v>
      </c>
      <c r="B30" s="48"/>
      <c r="C30" s="48"/>
      <c r="D30" s="48"/>
    </row>
    <row r="31" spans="1:4" ht="19.5" customHeight="1">
      <c r="A31" s="30" t="s">
        <v>22</v>
      </c>
      <c r="B31" s="31">
        <v>69.79</v>
      </c>
      <c r="C31" s="31">
        <v>19.724</v>
      </c>
      <c r="D31" s="32">
        <f aca="true" t="shared" si="1" ref="D31:D36">C31*100/B31</f>
        <v>28.26192864307207</v>
      </c>
    </row>
    <row r="32" spans="1:4" ht="19.5" customHeight="1">
      <c r="A32" s="30" t="s">
        <v>29</v>
      </c>
      <c r="B32" s="31">
        <v>19.8</v>
      </c>
      <c r="C32" s="31">
        <v>6.966</v>
      </c>
      <c r="D32" s="32">
        <f t="shared" si="1"/>
        <v>35.18181818181818</v>
      </c>
    </row>
    <row r="33" spans="1:4" ht="15.75">
      <c r="A33" s="30" t="s">
        <v>30</v>
      </c>
      <c r="B33" s="31">
        <v>5</v>
      </c>
      <c r="C33" s="31">
        <v>0.032</v>
      </c>
      <c r="D33" s="32">
        <f t="shared" si="1"/>
        <v>0.64</v>
      </c>
    </row>
    <row r="34" spans="1:4" ht="15.75">
      <c r="A34" s="30" t="s">
        <v>31</v>
      </c>
      <c r="B34" s="31">
        <v>5</v>
      </c>
      <c r="C34" s="31">
        <v>0.054</v>
      </c>
      <c r="D34" s="32">
        <f t="shared" si="1"/>
        <v>1.08</v>
      </c>
    </row>
    <row r="35" spans="1:4" ht="15.75">
      <c r="A35" s="30" t="s">
        <v>32</v>
      </c>
      <c r="B35" s="31">
        <v>0.99</v>
      </c>
      <c r="C35" s="31">
        <v>0</v>
      </c>
      <c r="D35" s="32">
        <f t="shared" si="1"/>
        <v>0</v>
      </c>
    </row>
    <row r="36" spans="1:4" ht="15.75">
      <c r="A36" s="30" t="s">
        <v>33</v>
      </c>
      <c r="B36" s="31">
        <v>99.8</v>
      </c>
      <c r="C36" s="31">
        <v>32.829</v>
      </c>
      <c r="D36" s="32">
        <f t="shared" si="1"/>
        <v>32.89478957915832</v>
      </c>
    </row>
    <row r="37" spans="1:4" ht="15.75">
      <c r="A37" s="33" t="s">
        <v>12</v>
      </c>
      <c r="B37" s="31">
        <f>SUM(B31:B36)</f>
        <v>200.38</v>
      </c>
      <c r="C37" s="31">
        <f>SUM(C31:C36)</f>
        <v>59.605000000000004</v>
      </c>
      <c r="D37" s="32">
        <f>C37/B37*100</f>
        <v>29.745982632997308</v>
      </c>
    </row>
    <row r="38" spans="1:4" ht="15.75">
      <c r="A38" s="48" t="s">
        <v>34</v>
      </c>
      <c r="B38" s="48"/>
      <c r="C38" s="48"/>
      <c r="D38" s="48"/>
    </row>
    <row r="39" spans="1:4" ht="15.75">
      <c r="A39" s="30" t="s">
        <v>35</v>
      </c>
      <c r="B39" s="31">
        <v>199.59</v>
      </c>
      <c r="C39" s="31">
        <v>86.34</v>
      </c>
      <c r="D39" s="32">
        <f aca="true" t="shared" si="2" ref="D39:D49">C39*100/B39</f>
        <v>43.258680294603934</v>
      </c>
    </row>
    <row r="40" spans="1:4" ht="15.75">
      <c r="A40" s="30" t="s">
        <v>36</v>
      </c>
      <c r="B40" s="31">
        <v>299.9</v>
      </c>
      <c r="C40" s="31">
        <v>162.954</v>
      </c>
      <c r="D40" s="32">
        <f t="shared" si="2"/>
        <v>54.33611203734579</v>
      </c>
    </row>
    <row r="41" spans="1:4" ht="31.5">
      <c r="A41" s="30" t="s">
        <v>37</v>
      </c>
      <c r="B41" s="31">
        <v>99.5</v>
      </c>
      <c r="C41" s="31">
        <v>11.402</v>
      </c>
      <c r="D41" s="32">
        <f t="shared" si="2"/>
        <v>11.459296482412059</v>
      </c>
    </row>
    <row r="42" spans="1:4" ht="19.5" customHeight="1">
      <c r="A42" s="30" t="s">
        <v>29</v>
      </c>
      <c r="B42" s="31">
        <v>1.8</v>
      </c>
      <c r="C42" s="31">
        <v>0.053</v>
      </c>
      <c r="D42" s="32">
        <f t="shared" si="2"/>
        <v>2.944444444444444</v>
      </c>
    </row>
    <row r="43" spans="1:4" ht="18" customHeight="1">
      <c r="A43" s="30" t="s">
        <v>30</v>
      </c>
      <c r="B43" s="31">
        <v>49.7</v>
      </c>
      <c r="C43" s="31">
        <v>0.858</v>
      </c>
      <c r="D43" s="32">
        <f t="shared" si="2"/>
        <v>1.72635814889336</v>
      </c>
    </row>
    <row r="44" spans="1:4" ht="15.75">
      <c r="A44" s="30" t="s">
        <v>31</v>
      </c>
      <c r="B44" s="31">
        <v>29.69</v>
      </c>
      <c r="C44" s="31">
        <v>2.64</v>
      </c>
      <c r="D44" s="32">
        <f t="shared" si="2"/>
        <v>8.891882788817783</v>
      </c>
    </row>
    <row r="45" spans="1:4" ht="15.75">
      <c r="A45" s="30" t="s">
        <v>32</v>
      </c>
      <c r="B45" s="31">
        <v>119.69</v>
      </c>
      <c r="C45" s="31">
        <v>0.092</v>
      </c>
      <c r="D45" s="32">
        <f t="shared" si="2"/>
        <v>0.07686523519090985</v>
      </c>
    </row>
    <row r="46" spans="1:4" ht="19.5" customHeight="1">
      <c r="A46" s="30" t="s">
        <v>33</v>
      </c>
      <c r="B46" s="31">
        <v>299.7</v>
      </c>
      <c r="C46" s="31">
        <v>65.223</v>
      </c>
      <c r="D46" s="32">
        <f t="shared" si="2"/>
        <v>21.762762762762765</v>
      </c>
    </row>
    <row r="47" spans="1:4" ht="15.75">
      <c r="A47" s="30" t="s">
        <v>38</v>
      </c>
      <c r="B47" s="31">
        <v>1.8</v>
      </c>
      <c r="C47" s="31">
        <v>0.034</v>
      </c>
      <c r="D47" s="32">
        <f t="shared" si="2"/>
        <v>1.888888888888889</v>
      </c>
    </row>
    <row r="48" spans="1:4" ht="15.75">
      <c r="A48" s="30" t="s">
        <v>39</v>
      </c>
      <c r="B48" s="31">
        <v>49.99</v>
      </c>
      <c r="C48" s="31">
        <v>4.078</v>
      </c>
      <c r="D48" s="32">
        <f t="shared" si="2"/>
        <v>8.157631526305261</v>
      </c>
    </row>
    <row r="49" spans="1:4" ht="15.75">
      <c r="A49" s="30" t="s">
        <v>40</v>
      </c>
      <c r="B49" s="31">
        <v>60</v>
      </c>
      <c r="C49" s="31">
        <v>10.099</v>
      </c>
      <c r="D49" s="32">
        <f t="shared" si="2"/>
        <v>16.831666666666667</v>
      </c>
    </row>
    <row r="50" spans="1:4" ht="15.75">
      <c r="A50" s="34" t="s">
        <v>12</v>
      </c>
      <c r="B50" s="31">
        <f>SUM(B39:B49)</f>
        <v>1211.3600000000001</v>
      </c>
      <c r="C50" s="31">
        <f>SUM(C39:C49)</f>
        <v>343.77299999999997</v>
      </c>
      <c r="D50" s="32">
        <f>C50/B50*100</f>
        <v>28.37909457139083</v>
      </c>
    </row>
    <row r="51" spans="1:4" ht="15.75" customHeight="1">
      <c r="A51" s="49" t="s">
        <v>41</v>
      </c>
      <c r="B51" s="49"/>
      <c r="C51" s="49"/>
      <c r="D51" s="49"/>
    </row>
    <row r="52" spans="1:4" ht="15.75" customHeight="1">
      <c r="A52" s="30" t="s">
        <v>38</v>
      </c>
      <c r="B52" s="31">
        <v>1.35</v>
      </c>
      <c r="C52" s="31">
        <v>0.475</v>
      </c>
      <c r="D52" s="32">
        <f aca="true" t="shared" si="3" ref="D52:D57">C52/B52*100</f>
        <v>35.18518518518518</v>
      </c>
    </row>
    <row r="53" spans="1:4" ht="15.75">
      <c r="A53" s="30" t="s">
        <v>42</v>
      </c>
      <c r="B53" s="31">
        <v>10.5</v>
      </c>
      <c r="C53" s="31">
        <v>0</v>
      </c>
      <c r="D53" s="32">
        <f t="shared" si="3"/>
        <v>0</v>
      </c>
    </row>
    <row r="54" spans="1:4" ht="15.75" customHeight="1">
      <c r="A54" s="30" t="s">
        <v>43</v>
      </c>
      <c r="B54" s="31">
        <v>4.3</v>
      </c>
      <c r="C54" s="31">
        <v>0.35</v>
      </c>
      <c r="D54" s="32">
        <f t="shared" si="3"/>
        <v>8.139534883720929</v>
      </c>
    </row>
    <row r="55" spans="1:4" ht="15.75">
      <c r="A55" s="30" t="s">
        <v>35</v>
      </c>
      <c r="B55" s="31">
        <v>5.1</v>
      </c>
      <c r="C55" s="31">
        <v>0.256</v>
      </c>
      <c r="D55" s="32">
        <f t="shared" si="3"/>
        <v>5.019607843137256</v>
      </c>
    </row>
    <row r="56" spans="1:4" ht="15.75">
      <c r="A56" s="30" t="s">
        <v>44</v>
      </c>
      <c r="B56" s="31">
        <v>3.3</v>
      </c>
      <c r="C56" s="31">
        <v>0.727</v>
      </c>
      <c r="D56" s="32">
        <f t="shared" si="3"/>
        <v>22.03030303030303</v>
      </c>
    </row>
    <row r="57" spans="1:4" ht="15.75">
      <c r="A57" s="33" t="s">
        <v>12</v>
      </c>
      <c r="B57" s="31">
        <f>SUM(B52:B56)</f>
        <v>24.55</v>
      </c>
      <c r="C57" s="31">
        <f>SUM(C52:C56)</f>
        <v>1.8079999999999998</v>
      </c>
      <c r="D57" s="32">
        <f t="shared" si="3"/>
        <v>7.364562118126273</v>
      </c>
    </row>
    <row r="58" spans="1:4" ht="15.75">
      <c r="A58" s="48" t="s">
        <v>45</v>
      </c>
      <c r="B58" s="48"/>
      <c r="C58" s="48"/>
      <c r="D58" s="48"/>
    </row>
    <row r="59" spans="1:4" ht="15.75">
      <c r="A59" s="37" t="s">
        <v>46</v>
      </c>
      <c r="B59" s="31">
        <v>3</v>
      </c>
      <c r="C59" s="31">
        <v>0</v>
      </c>
      <c r="D59" s="32">
        <f aca="true" t="shared" si="4" ref="D59:D67">C59/B59*100</f>
        <v>0</v>
      </c>
    </row>
    <row r="60" spans="1:4" ht="15.75">
      <c r="A60" s="37" t="s">
        <v>23</v>
      </c>
      <c r="B60" s="31">
        <v>2</v>
      </c>
      <c r="C60" s="31">
        <v>0</v>
      </c>
      <c r="D60" s="32">
        <f t="shared" si="4"/>
        <v>0</v>
      </c>
    </row>
    <row r="61" spans="1:4" ht="15.75">
      <c r="A61" s="37" t="s">
        <v>47</v>
      </c>
      <c r="B61" s="31">
        <v>1</v>
      </c>
      <c r="C61" s="31">
        <v>0</v>
      </c>
      <c r="D61" s="32">
        <f t="shared" si="4"/>
        <v>0</v>
      </c>
    </row>
    <row r="62" spans="1:4" ht="15.75">
      <c r="A62" s="37" t="s">
        <v>48</v>
      </c>
      <c r="B62" s="31">
        <v>1</v>
      </c>
      <c r="C62" s="31">
        <v>0</v>
      </c>
      <c r="D62" s="32">
        <f t="shared" si="4"/>
        <v>0</v>
      </c>
    </row>
    <row r="63" spans="1:4" ht="15.75">
      <c r="A63" s="37" t="s">
        <v>22</v>
      </c>
      <c r="B63" s="31">
        <v>1</v>
      </c>
      <c r="C63" s="31">
        <v>0</v>
      </c>
      <c r="D63" s="32">
        <f t="shared" si="4"/>
        <v>0</v>
      </c>
    </row>
    <row r="64" spans="1:4" ht="15.75">
      <c r="A64" s="37" t="s">
        <v>21</v>
      </c>
      <c r="B64" s="31">
        <v>1</v>
      </c>
      <c r="C64" s="31">
        <v>0</v>
      </c>
      <c r="D64" s="32">
        <f t="shared" si="4"/>
        <v>0</v>
      </c>
    </row>
    <row r="65" spans="1:4" ht="15.75">
      <c r="A65" s="37" t="s">
        <v>20</v>
      </c>
      <c r="B65" s="31">
        <v>1</v>
      </c>
      <c r="C65" s="31">
        <v>0</v>
      </c>
      <c r="D65" s="32">
        <f t="shared" si="4"/>
        <v>0</v>
      </c>
    </row>
    <row r="66" spans="1:4" ht="15.75">
      <c r="A66" s="37" t="s">
        <v>19</v>
      </c>
      <c r="B66" s="31">
        <v>2</v>
      </c>
      <c r="C66" s="31">
        <v>0</v>
      </c>
      <c r="D66" s="32">
        <f t="shared" si="4"/>
        <v>0</v>
      </c>
    </row>
    <row r="67" spans="1:4" ht="15.75">
      <c r="A67" s="33" t="s">
        <v>12</v>
      </c>
      <c r="B67" s="31">
        <f>SUM(B59:B66)</f>
        <v>12</v>
      </c>
      <c r="C67" s="31">
        <f>SUM(C59:C66)</f>
        <v>0</v>
      </c>
      <c r="D67" s="32">
        <f t="shared" si="4"/>
        <v>0</v>
      </c>
    </row>
    <row r="68" spans="1:4" ht="19.5" customHeight="1">
      <c r="A68" s="45" t="s">
        <v>49</v>
      </c>
      <c r="B68" s="45"/>
      <c r="C68" s="45"/>
      <c r="D68" s="45"/>
    </row>
    <row r="69" spans="1:4" ht="37.5" customHeight="1">
      <c r="A69" s="9" t="s">
        <v>50</v>
      </c>
      <c r="B69" s="14">
        <v>2.95</v>
      </c>
      <c r="C69" s="20">
        <v>0.341</v>
      </c>
      <c r="D69" s="8">
        <f aca="true" t="shared" si="5" ref="D69:D82">C69/B69*100</f>
        <v>11.559322033898304</v>
      </c>
    </row>
    <row r="70" spans="1:4" ht="18.75">
      <c r="A70" s="11" t="s">
        <v>16</v>
      </c>
      <c r="B70" s="15">
        <v>798</v>
      </c>
      <c r="C70" s="21">
        <v>25.513</v>
      </c>
      <c r="D70" s="8">
        <f t="shared" si="5"/>
        <v>3.197117794486216</v>
      </c>
    </row>
    <row r="71" spans="1:4" ht="18.75">
      <c r="A71" s="11" t="s">
        <v>15</v>
      </c>
      <c r="B71" s="15">
        <v>1448.5</v>
      </c>
      <c r="C71" s="21">
        <v>699.813</v>
      </c>
      <c r="D71" s="8">
        <f t="shared" si="5"/>
        <v>48.31294442526752</v>
      </c>
    </row>
    <row r="72" spans="1:4" ht="19.5" customHeight="1">
      <c r="A72" s="11" t="s">
        <v>46</v>
      </c>
      <c r="B72" s="15">
        <v>219</v>
      </c>
      <c r="C72" s="12">
        <v>47.726</v>
      </c>
      <c r="D72" s="8">
        <f t="shared" si="5"/>
        <v>21.79269406392694</v>
      </c>
    </row>
    <row r="73" spans="1:4" ht="18.75">
      <c r="A73" s="11" t="s">
        <v>23</v>
      </c>
      <c r="B73" s="15">
        <v>514</v>
      </c>
      <c r="C73" s="12">
        <v>116.342</v>
      </c>
      <c r="D73" s="8">
        <f t="shared" si="5"/>
        <v>22.634630350194552</v>
      </c>
    </row>
    <row r="74" spans="1:4" ht="18.75">
      <c r="A74" s="11" t="s">
        <v>51</v>
      </c>
      <c r="B74" s="15">
        <v>39.5</v>
      </c>
      <c r="C74" s="21">
        <v>7.146</v>
      </c>
      <c r="D74" s="8">
        <f t="shared" si="5"/>
        <v>18.09113924050633</v>
      </c>
    </row>
    <row r="75" spans="1:4" ht="18.75">
      <c r="A75" s="11" t="s">
        <v>52</v>
      </c>
      <c r="B75" s="15">
        <v>13.5</v>
      </c>
      <c r="C75" s="21">
        <v>0.439</v>
      </c>
      <c r="D75" s="8">
        <f t="shared" si="5"/>
        <v>3.2518518518518515</v>
      </c>
    </row>
    <row r="76" spans="1:4" ht="18.75">
      <c r="A76" s="11" t="s">
        <v>53</v>
      </c>
      <c r="B76" s="15">
        <v>11.5</v>
      </c>
      <c r="C76" s="21">
        <v>0.372</v>
      </c>
      <c r="D76" s="8">
        <f t="shared" si="5"/>
        <v>3.234782608695652</v>
      </c>
    </row>
    <row r="77" spans="1:4" ht="18.75">
      <c r="A77" s="11" t="s">
        <v>54</v>
      </c>
      <c r="B77" s="15">
        <v>185.5</v>
      </c>
      <c r="C77" s="12">
        <v>35.14</v>
      </c>
      <c r="D77" s="8">
        <f t="shared" si="5"/>
        <v>18.943396226415093</v>
      </c>
    </row>
    <row r="78" spans="1:4" ht="18.75">
      <c r="A78" s="11" t="s">
        <v>22</v>
      </c>
      <c r="B78" s="15">
        <v>529</v>
      </c>
      <c r="C78" s="12">
        <v>138.694</v>
      </c>
      <c r="D78" s="8">
        <f t="shared" si="5"/>
        <v>26.218147448015124</v>
      </c>
    </row>
    <row r="79" spans="1:4" ht="18.75">
      <c r="A79" s="11" t="s">
        <v>21</v>
      </c>
      <c r="B79" s="15">
        <v>74</v>
      </c>
      <c r="C79" s="21">
        <v>18.828</v>
      </c>
      <c r="D79" s="8">
        <f t="shared" si="5"/>
        <v>25.44324324324324</v>
      </c>
    </row>
    <row r="80" spans="1:4" ht="18.75">
      <c r="A80" s="11" t="s">
        <v>20</v>
      </c>
      <c r="B80" s="15">
        <v>79.5</v>
      </c>
      <c r="C80" s="12">
        <v>6.575</v>
      </c>
      <c r="D80" s="8">
        <f t="shared" si="5"/>
        <v>8.270440251572326</v>
      </c>
    </row>
    <row r="81" spans="1:4" ht="19.5" customHeight="1">
      <c r="A81" s="11" t="s">
        <v>19</v>
      </c>
      <c r="B81" s="15">
        <v>49.5</v>
      </c>
      <c r="C81" s="21">
        <v>1.771</v>
      </c>
      <c r="D81" s="8">
        <f t="shared" si="5"/>
        <v>3.5777777777777775</v>
      </c>
    </row>
    <row r="82" spans="1:4" ht="19.5" customHeight="1">
      <c r="A82" s="5" t="s">
        <v>12</v>
      </c>
      <c r="B82" s="7">
        <f>SUM(B69:B81)</f>
        <v>3964.45</v>
      </c>
      <c r="C82" s="7">
        <f>SUM(C69:C81)</f>
        <v>1098.6999999999998</v>
      </c>
      <c r="D82" s="8">
        <f t="shared" si="5"/>
        <v>27.713806454867633</v>
      </c>
    </row>
    <row r="83" spans="1:4" ht="19.5" customHeight="1">
      <c r="A83" s="45" t="s">
        <v>55</v>
      </c>
      <c r="B83" s="45"/>
      <c r="C83" s="45"/>
      <c r="D83" s="45"/>
    </row>
    <row r="84" spans="1:4" ht="19.5" thickBot="1">
      <c r="A84" s="9" t="s">
        <v>16</v>
      </c>
      <c r="B84" s="14">
        <v>2.1</v>
      </c>
      <c r="C84" s="20">
        <v>0.037</v>
      </c>
      <c r="D84" s="8">
        <f aca="true" t="shared" si="6" ref="D84:D94">C84/B84*100</f>
        <v>1.7619047619047619</v>
      </c>
    </row>
    <row r="85" spans="1:4" ht="19.5" thickBot="1">
      <c r="A85" s="11" t="s">
        <v>46</v>
      </c>
      <c r="B85" s="15">
        <v>11.9</v>
      </c>
      <c r="C85" s="20">
        <v>1.424</v>
      </c>
      <c r="D85" s="8">
        <f t="shared" si="6"/>
        <v>11.966386554621849</v>
      </c>
    </row>
    <row r="86" spans="1:4" ht="19.5" thickBot="1">
      <c r="A86" s="11" t="s">
        <v>23</v>
      </c>
      <c r="B86" s="15">
        <v>25</v>
      </c>
      <c r="C86" s="20">
        <v>0.95</v>
      </c>
      <c r="D86" s="8">
        <f t="shared" si="6"/>
        <v>3.8</v>
      </c>
    </row>
    <row r="87" spans="1:4" ht="19.5" thickBot="1">
      <c r="A87" s="11" t="s">
        <v>54</v>
      </c>
      <c r="B87" s="15">
        <v>3</v>
      </c>
      <c r="C87" s="20">
        <v>0</v>
      </c>
      <c r="D87" s="8">
        <f t="shared" si="6"/>
        <v>0</v>
      </c>
    </row>
    <row r="88" spans="1:4" ht="19.5" customHeight="1" thickBot="1">
      <c r="A88" s="11" t="s">
        <v>56</v>
      </c>
      <c r="B88" s="15">
        <v>2.7</v>
      </c>
      <c r="C88" s="20">
        <v>0</v>
      </c>
      <c r="D88" s="8">
        <f t="shared" si="6"/>
        <v>0</v>
      </c>
    </row>
    <row r="89" spans="1:4" ht="21.75" customHeight="1" thickBot="1">
      <c r="A89" s="11" t="s">
        <v>22</v>
      </c>
      <c r="B89" s="15">
        <v>30.2</v>
      </c>
      <c r="C89" s="20">
        <v>0.807</v>
      </c>
      <c r="D89" s="8">
        <f t="shared" si="6"/>
        <v>2.6721854304635766</v>
      </c>
    </row>
    <row r="90" spans="1:4" ht="19.5" customHeight="1" thickBot="1">
      <c r="A90" s="11" t="s">
        <v>20</v>
      </c>
      <c r="B90" s="15">
        <v>1.3</v>
      </c>
      <c r="C90" s="20">
        <v>1.274</v>
      </c>
      <c r="D90" s="8">
        <f t="shared" si="6"/>
        <v>98</v>
      </c>
    </row>
    <row r="91" spans="1:4" ht="19.5" customHeight="1" thickBot="1">
      <c r="A91" s="40" t="s">
        <v>19</v>
      </c>
      <c r="B91" s="41">
        <v>1.35</v>
      </c>
      <c r="C91" s="42">
        <v>0.793</v>
      </c>
      <c r="D91" s="32">
        <f t="shared" si="6"/>
        <v>58.74074074074074</v>
      </c>
    </row>
    <row r="92" spans="1:4" ht="19.5" customHeight="1" thickBot="1">
      <c r="A92" s="40" t="s">
        <v>57</v>
      </c>
      <c r="B92" s="41">
        <v>4.9</v>
      </c>
      <c r="C92" s="43">
        <v>0</v>
      </c>
      <c r="D92" s="32">
        <f t="shared" si="6"/>
        <v>0</v>
      </c>
    </row>
    <row r="93" spans="1:4" ht="37.5">
      <c r="A93" s="40" t="s">
        <v>58</v>
      </c>
      <c r="B93" s="41">
        <v>2.5</v>
      </c>
      <c r="C93" s="43">
        <v>0.115</v>
      </c>
      <c r="D93" s="32">
        <f t="shared" si="6"/>
        <v>4.6</v>
      </c>
    </row>
    <row r="94" spans="1:4" ht="15.75">
      <c r="A94" s="5" t="s">
        <v>12</v>
      </c>
      <c r="B94" s="7">
        <f>SUM(B84:B93)</f>
        <v>84.95</v>
      </c>
      <c r="C94" s="7">
        <f>SUM(C84:C93)</f>
        <v>5.3999999999999995</v>
      </c>
      <c r="D94" s="8">
        <f t="shared" si="6"/>
        <v>6.356680400235431</v>
      </c>
    </row>
    <row r="95" spans="1:4" ht="16.5" customHeight="1">
      <c r="A95" s="45" t="s">
        <v>59</v>
      </c>
      <c r="B95" s="45"/>
      <c r="C95" s="45"/>
      <c r="D95" s="45"/>
    </row>
    <row r="96" spans="1:4" ht="18.75">
      <c r="A96" s="9" t="s">
        <v>46</v>
      </c>
      <c r="B96" s="14">
        <v>2.9</v>
      </c>
      <c r="C96" s="10">
        <v>0.528</v>
      </c>
      <c r="D96" s="16">
        <f aca="true" t="shared" si="7" ref="D96:D103">C96/B96*100</f>
        <v>18.20689655172414</v>
      </c>
    </row>
    <row r="97" spans="1:4" ht="18.75">
      <c r="A97" s="11" t="s">
        <v>23</v>
      </c>
      <c r="B97" s="15">
        <v>1.9</v>
      </c>
      <c r="C97" s="21">
        <v>0</v>
      </c>
      <c r="D97" s="16">
        <f t="shared" si="7"/>
        <v>0</v>
      </c>
    </row>
    <row r="98" spans="1:4" ht="18.75">
      <c r="A98" s="11" t="s">
        <v>54</v>
      </c>
      <c r="B98" s="15">
        <v>1.95</v>
      </c>
      <c r="C98" s="38">
        <v>0</v>
      </c>
      <c r="D98" s="16">
        <f t="shared" si="7"/>
        <v>0</v>
      </c>
    </row>
    <row r="99" spans="1:4" ht="18.75">
      <c r="A99" s="11" t="s">
        <v>22</v>
      </c>
      <c r="B99" s="15">
        <v>2.9</v>
      </c>
      <c r="C99" s="21">
        <v>0.122</v>
      </c>
      <c r="D99" s="16">
        <f t="shared" si="7"/>
        <v>4.206896551724138</v>
      </c>
    </row>
    <row r="100" spans="1:4" ht="18.75">
      <c r="A100" s="11" t="s">
        <v>20</v>
      </c>
      <c r="B100" s="15">
        <v>1.5</v>
      </c>
      <c r="C100" s="17">
        <v>0.259</v>
      </c>
      <c r="D100" s="16">
        <f t="shared" si="7"/>
        <v>17.266666666666666</v>
      </c>
    </row>
    <row r="101" spans="1:4" ht="18.75">
      <c r="A101" s="11" t="s">
        <v>19</v>
      </c>
      <c r="B101" s="15">
        <v>1.95</v>
      </c>
      <c r="C101" s="38">
        <v>0.141</v>
      </c>
      <c r="D101" s="16">
        <f t="shared" si="7"/>
        <v>7.230769230769231</v>
      </c>
    </row>
    <row r="102" spans="1:4" ht="37.5">
      <c r="A102" s="11" t="s">
        <v>99</v>
      </c>
      <c r="B102" s="18">
        <v>5.25</v>
      </c>
      <c r="C102" s="39">
        <v>0</v>
      </c>
      <c r="D102" s="16">
        <f t="shared" si="7"/>
        <v>0</v>
      </c>
    </row>
    <row r="103" spans="1:4" ht="18.75">
      <c r="A103" s="5" t="s">
        <v>12</v>
      </c>
      <c r="B103" s="7">
        <f>SUM(B96:B102)</f>
        <v>18.35</v>
      </c>
      <c r="C103" s="7">
        <f>SUM(C96:C102)</f>
        <v>1.05</v>
      </c>
      <c r="D103" s="16">
        <f t="shared" si="7"/>
        <v>5.722070844686648</v>
      </c>
    </row>
    <row r="104" spans="1:4" ht="16.5" customHeight="1">
      <c r="A104" s="45" t="s">
        <v>60</v>
      </c>
      <c r="B104" s="45"/>
      <c r="C104" s="45"/>
      <c r="D104" s="45"/>
    </row>
    <row r="105" spans="1:4" ht="18.75">
      <c r="A105" s="9" t="s">
        <v>46</v>
      </c>
      <c r="B105" s="14">
        <v>14</v>
      </c>
      <c r="C105" s="10">
        <v>7.095</v>
      </c>
      <c r="D105" s="8">
        <f aca="true" t="shared" si="8" ref="D105:D118">C105/B105*100</f>
        <v>50.67857142857143</v>
      </c>
    </row>
    <row r="106" spans="1:4" ht="18.75">
      <c r="A106" s="11" t="s">
        <v>23</v>
      </c>
      <c r="B106" s="15">
        <v>14</v>
      </c>
      <c r="C106" s="12">
        <v>6.059</v>
      </c>
      <c r="D106" s="8">
        <f t="shared" si="8"/>
        <v>43.278571428571425</v>
      </c>
    </row>
    <row r="107" spans="1:4" ht="18.75">
      <c r="A107" s="11" t="s">
        <v>61</v>
      </c>
      <c r="B107" s="15">
        <v>0.95</v>
      </c>
      <c r="C107" s="12">
        <v>0.369</v>
      </c>
      <c r="D107" s="8">
        <f t="shared" si="8"/>
        <v>38.8421052631579</v>
      </c>
    </row>
    <row r="108" spans="1:4" ht="18.75">
      <c r="A108" s="11" t="s">
        <v>47</v>
      </c>
      <c r="B108" s="15">
        <v>0.95</v>
      </c>
      <c r="C108" s="21">
        <v>0.126</v>
      </c>
      <c r="D108" s="8">
        <f t="shared" si="8"/>
        <v>13.263157894736842</v>
      </c>
    </row>
    <row r="109" spans="1:4" ht="18.75">
      <c r="A109" s="11" t="s">
        <v>48</v>
      </c>
      <c r="B109" s="15">
        <v>0.95</v>
      </c>
      <c r="C109" s="21">
        <v>0</v>
      </c>
      <c r="D109" s="8">
        <f t="shared" si="8"/>
        <v>0</v>
      </c>
    </row>
    <row r="110" spans="1:4" ht="18.75">
      <c r="A110" s="11" t="s">
        <v>54</v>
      </c>
      <c r="B110" s="15">
        <v>4.9</v>
      </c>
      <c r="C110" s="12">
        <v>1.725</v>
      </c>
      <c r="D110" s="8">
        <f t="shared" si="8"/>
        <v>35.204081632653065</v>
      </c>
    </row>
    <row r="111" spans="1:4" ht="18.75">
      <c r="A111" s="11" t="s">
        <v>62</v>
      </c>
      <c r="B111" s="15">
        <v>1</v>
      </c>
      <c r="C111" s="21">
        <v>0</v>
      </c>
      <c r="D111" s="8">
        <f t="shared" si="8"/>
        <v>0</v>
      </c>
    </row>
    <row r="112" spans="1:4" ht="18.75">
      <c r="A112" s="11" t="s">
        <v>63</v>
      </c>
      <c r="B112" s="15">
        <v>4.95</v>
      </c>
      <c r="C112" s="21">
        <v>5.993</v>
      </c>
      <c r="D112" s="8">
        <f t="shared" si="8"/>
        <v>121.07070707070706</v>
      </c>
    </row>
    <row r="113" spans="1:4" ht="18.75">
      <c r="A113" s="11" t="s">
        <v>56</v>
      </c>
      <c r="B113" s="15">
        <v>4.9</v>
      </c>
      <c r="C113" s="12">
        <v>1.638</v>
      </c>
      <c r="D113" s="8">
        <f t="shared" si="8"/>
        <v>33.42857142857142</v>
      </c>
    </row>
    <row r="114" spans="1:4" ht="19.5" customHeight="1">
      <c r="A114" s="11" t="s">
        <v>22</v>
      </c>
      <c r="B114" s="15">
        <v>5.9</v>
      </c>
      <c r="C114" s="12">
        <v>2.406</v>
      </c>
      <c r="D114" s="8">
        <f t="shared" si="8"/>
        <v>40.779661016949156</v>
      </c>
    </row>
    <row r="115" spans="1:4" ht="21" customHeight="1">
      <c r="A115" s="11" t="s">
        <v>21</v>
      </c>
      <c r="B115" s="15">
        <v>0.95</v>
      </c>
      <c r="C115" s="21">
        <v>0</v>
      </c>
      <c r="D115" s="8">
        <f t="shared" si="8"/>
        <v>0</v>
      </c>
    </row>
    <row r="116" spans="1:4" ht="19.5" customHeight="1">
      <c r="A116" s="11" t="s">
        <v>20</v>
      </c>
      <c r="B116" s="15">
        <v>6.5</v>
      </c>
      <c r="C116" s="12">
        <v>2.64</v>
      </c>
      <c r="D116" s="8">
        <f t="shared" si="8"/>
        <v>40.61538461538462</v>
      </c>
    </row>
    <row r="117" spans="1:4" ht="18.75">
      <c r="A117" s="11" t="s">
        <v>19</v>
      </c>
      <c r="B117" s="15">
        <v>0.95</v>
      </c>
      <c r="C117" s="12">
        <v>0.387</v>
      </c>
      <c r="D117" s="8">
        <f t="shared" si="8"/>
        <v>40.73684210526316</v>
      </c>
    </row>
    <row r="118" spans="1:4" ht="19.5" customHeight="1">
      <c r="A118" s="5" t="s">
        <v>12</v>
      </c>
      <c r="B118" s="7">
        <f>SUM(B105:B117)</f>
        <v>60.900000000000006</v>
      </c>
      <c r="C118" s="7">
        <f>SUM(C105:C117)</f>
        <v>28.437999999999995</v>
      </c>
      <c r="D118" s="8">
        <f t="shared" si="8"/>
        <v>46.69622331691296</v>
      </c>
    </row>
    <row r="119" spans="1:4" ht="16.5" customHeight="1">
      <c r="A119" s="45" t="s">
        <v>64</v>
      </c>
      <c r="B119" s="45"/>
      <c r="C119" s="45"/>
      <c r="D119" s="45"/>
    </row>
    <row r="120" spans="1:4" ht="18.75">
      <c r="A120" s="9" t="s">
        <v>50</v>
      </c>
      <c r="B120" s="14">
        <v>7</v>
      </c>
      <c r="C120" s="20">
        <v>0.338</v>
      </c>
      <c r="D120" s="8">
        <f aca="true" t="shared" si="9" ref="D120:D129">C120/B120*100</f>
        <v>4.828571428571428</v>
      </c>
    </row>
    <row r="121" spans="1:4" ht="18.75">
      <c r="A121" s="11" t="s">
        <v>16</v>
      </c>
      <c r="B121" s="15">
        <v>148.5</v>
      </c>
      <c r="C121" s="21">
        <v>4.076</v>
      </c>
      <c r="D121" s="8">
        <f t="shared" si="9"/>
        <v>2.7447811447811445</v>
      </c>
    </row>
    <row r="122" spans="1:4" ht="18.75">
      <c r="A122" s="11" t="s">
        <v>15</v>
      </c>
      <c r="B122" s="15">
        <v>248.8</v>
      </c>
      <c r="C122" s="21">
        <v>18.784</v>
      </c>
      <c r="D122" s="8">
        <f t="shared" si="9"/>
        <v>7.54983922829582</v>
      </c>
    </row>
    <row r="123" spans="1:4" ht="18.75">
      <c r="A123" s="11" t="s">
        <v>20</v>
      </c>
      <c r="B123" s="15">
        <v>18.5</v>
      </c>
      <c r="C123" s="12">
        <v>0.606</v>
      </c>
      <c r="D123" s="8">
        <f t="shared" si="9"/>
        <v>3.275675675675675</v>
      </c>
    </row>
    <row r="124" spans="1:4" ht="18.75">
      <c r="A124" s="11" t="s">
        <v>23</v>
      </c>
      <c r="B124" s="15">
        <v>78.7</v>
      </c>
      <c r="C124" s="21">
        <v>3.356</v>
      </c>
      <c r="D124" s="8">
        <f t="shared" si="9"/>
        <v>4.264294790343075</v>
      </c>
    </row>
    <row r="125" spans="1:4" ht="18.75">
      <c r="A125" s="11" t="s">
        <v>46</v>
      </c>
      <c r="B125" s="15">
        <v>43.8</v>
      </c>
      <c r="C125" s="21">
        <v>4.838</v>
      </c>
      <c r="D125" s="8">
        <f t="shared" si="9"/>
        <v>11.045662100456621</v>
      </c>
    </row>
    <row r="126" spans="1:4" ht="18.75">
      <c r="A126" s="11" t="s">
        <v>19</v>
      </c>
      <c r="B126" s="15">
        <v>18.5</v>
      </c>
      <c r="C126" s="21">
        <v>0.812</v>
      </c>
      <c r="D126" s="8">
        <f t="shared" si="9"/>
        <v>4.38918918918919</v>
      </c>
    </row>
    <row r="127" spans="1:4" ht="18.75">
      <c r="A127" s="11" t="s">
        <v>22</v>
      </c>
      <c r="B127" s="15">
        <v>118.2</v>
      </c>
      <c r="C127" s="12">
        <v>3.083</v>
      </c>
      <c r="D127" s="8">
        <f t="shared" si="9"/>
        <v>2.6082910321489003</v>
      </c>
    </row>
    <row r="128" spans="1:4" ht="37.5">
      <c r="A128" s="11" t="s">
        <v>65</v>
      </c>
      <c r="B128" s="18">
        <v>35.3</v>
      </c>
      <c r="C128" s="19">
        <v>1.467</v>
      </c>
      <c r="D128" s="8">
        <f t="shared" si="9"/>
        <v>4.1558073654390935</v>
      </c>
    </row>
    <row r="129" spans="1:4" ht="19.5" customHeight="1">
      <c r="A129" s="5" t="s">
        <v>12</v>
      </c>
      <c r="B129" s="7">
        <f>SUM(B120:B128)</f>
        <v>717.3</v>
      </c>
      <c r="C129" s="7">
        <f>SUM(C120:C128)</f>
        <v>37.36</v>
      </c>
      <c r="D129" s="8">
        <f t="shared" si="9"/>
        <v>5.208420465635021</v>
      </c>
    </row>
    <row r="130" spans="1:4" ht="16.5" customHeight="1">
      <c r="A130" s="45" t="s">
        <v>66</v>
      </c>
      <c r="B130" s="45"/>
      <c r="C130" s="45"/>
      <c r="D130" s="45"/>
    </row>
    <row r="131" spans="1:4" ht="18.75">
      <c r="A131" s="9" t="s">
        <v>67</v>
      </c>
      <c r="B131" s="14">
        <v>30</v>
      </c>
      <c r="C131" s="20">
        <v>0.692</v>
      </c>
      <c r="D131" s="8">
        <f aca="true" t="shared" si="10" ref="D131:D148">C131/B131*100</f>
        <v>2.3066666666666666</v>
      </c>
    </row>
    <row r="132" spans="1:4" ht="18.75">
      <c r="A132" s="11" t="s">
        <v>46</v>
      </c>
      <c r="B132" s="15">
        <v>556.65</v>
      </c>
      <c r="C132" s="12">
        <v>324.045</v>
      </c>
      <c r="D132" s="8">
        <f t="shared" si="10"/>
        <v>58.213419563459986</v>
      </c>
    </row>
    <row r="133" spans="1:4" ht="19.5" customHeight="1">
      <c r="A133" s="11" t="s">
        <v>23</v>
      </c>
      <c r="B133" s="15">
        <v>253.82</v>
      </c>
      <c r="C133" s="12">
        <v>90.309</v>
      </c>
      <c r="D133" s="8">
        <f t="shared" si="10"/>
        <v>35.57993853912221</v>
      </c>
    </row>
    <row r="134" spans="1:4" ht="18.75">
      <c r="A134" s="11" t="s">
        <v>61</v>
      </c>
      <c r="B134" s="15">
        <v>4.94</v>
      </c>
      <c r="C134" s="21">
        <v>11.811</v>
      </c>
      <c r="D134" s="8">
        <f t="shared" si="10"/>
        <v>239.08906882591089</v>
      </c>
    </row>
    <row r="135" spans="1:4" ht="18.75">
      <c r="A135" s="11" t="s">
        <v>47</v>
      </c>
      <c r="B135" s="15">
        <v>4.94</v>
      </c>
      <c r="C135" s="21">
        <v>0.003</v>
      </c>
      <c r="D135" s="8">
        <f t="shared" si="10"/>
        <v>0.060728744939271245</v>
      </c>
    </row>
    <row r="136" spans="1:4" ht="18.75">
      <c r="A136" s="11" t="s">
        <v>48</v>
      </c>
      <c r="B136" s="15">
        <v>19.2</v>
      </c>
      <c r="C136" s="21">
        <v>8.975</v>
      </c>
      <c r="D136" s="8">
        <f t="shared" si="10"/>
        <v>46.74479166666667</v>
      </c>
    </row>
    <row r="137" spans="1:4" ht="18.75">
      <c r="A137" s="11" t="s">
        <v>51</v>
      </c>
      <c r="B137" s="15">
        <v>166.07</v>
      </c>
      <c r="C137" s="12">
        <v>56.945</v>
      </c>
      <c r="D137" s="8">
        <f t="shared" si="10"/>
        <v>34.289757331245866</v>
      </c>
    </row>
    <row r="138" spans="1:4" ht="18.75">
      <c r="A138" s="11" t="s">
        <v>52</v>
      </c>
      <c r="B138" s="15">
        <v>795.07</v>
      </c>
      <c r="C138" s="12">
        <v>311.898</v>
      </c>
      <c r="D138" s="8">
        <f t="shared" si="10"/>
        <v>39.228998704516584</v>
      </c>
    </row>
    <row r="139" spans="1:4" ht="18.75">
      <c r="A139" s="11" t="s">
        <v>54</v>
      </c>
      <c r="B139" s="15">
        <v>224.8</v>
      </c>
      <c r="C139" s="12">
        <v>161.995</v>
      </c>
      <c r="D139" s="8">
        <f t="shared" si="10"/>
        <v>72.06183274021352</v>
      </c>
    </row>
    <row r="140" spans="1:4" ht="18.75">
      <c r="A140" s="11" t="s">
        <v>62</v>
      </c>
      <c r="B140" s="15">
        <v>29.22</v>
      </c>
      <c r="C140" s="21">
        <v>3.345</v>
      </c>
      <c r="D140" s="8">
        <f t="shared" si="10"/>
        <v>11.4476386036961</v>
      </c>
    </row>
    <row r="141" spans="1:4" ht="19.5" customHeight="1">
      <c r="A141" s="11" t="s">
        <v>63</v>
      </c>
      <c r="B141" s="15">
        <v>4.88</v>
      </c>
      <c r="C141" s="21">
        <v>10.822</v>
      </c>
      <c r="D141" s="8">
        <f t="shared" si="10"/>
        <v>221.76229508196718</v>
      </c>
    </row>
    <row r="142" spans="1:4" ht="19.5" customHeight="1">
      <c r="A142" s="11" t="s">
        <v>56</v>
      </c>
      <c r="B142" s="15">
        <v>9.72</v>
      </c>
      <c r="C142" s="21">
        <v>0.033</v>
      </c>
      <c r="D142" s="8">
        <f t="shared" si="10"/>
        <v>0.3395061728395062</v>
      </c>
    </row>
    <row r="143" spans="1:4" ht="19.5" customHeight="1">
      <c r="A143" s="11" t="s">
        <v>22</v>
      </c>
      <c r="B143" s="15">
        <v>146.66</v>
      </c>
      <c r="C143" s="12">
        <v>57.93</v>
      </c>
      <c r="D143" s="8">
        <f t="shared" si="10"/>
        <v>39.499522705577526</v>
      </c>
    </row>
    <row r="144" spans="1:4" ht="19.5" customHeight="1">
      <c r="A144" s="11" t="s">
        <v>21</v>
      </c>
      <c r="B144" s="15">
        <v>19.57</v>
      </c>
      <c r="C144" s="12">
        <v>12.02</v>
      </c>
      <c r="D144" s="8">
        <f t="shared" si="10"/>
        <v>61.42054164537557</v>
      </c>
    </row>
    <row r="145" spans="1:4" ht="19.5" customHeight="1">
      <c r="A145" s="11" t="s">
        <v>20</v>
      </c>
      <c r="B145" s="15">
        <v>164.121</v>
      </c>
      <c r="C145" s="12">
        <v>89.496</v>
      </c>
      <c r="D145" s="8">
        <f t="shared" si="10"/>
        <v>54.530498839271026</v>
      </c>
    </row>
    <row r="146" spans="1:4" ht="18.75">
      <c r="A146" s="11" t="s">
        <v>68</v>
      </c>
      <c r="B146" s="15">
        <v>1</v>
      </c>
      <c r="C146" s="21">
        <v>0.215</v>
      </c>
      <c r="D146" s="8">
        <f t="shared" si="10"/>
        <v>21.5</v>
      </c>
    </row>
    <row r="147" spans="1:4" ht="18.75">
      <c r="A147" s="11" t="s">
        <v>19</v>
      </c>
      <c r="B147" s="15">
        <v>4.99</v>
      </c>
      <c r="C147" s="21">
        <v>2.805</v>
      </c>
      <c r="D147" s="8">
        <f t="shared" si="10"/>
        <v>56.2124248496994</v>
      </c>
    </row>
    <row r="148" spans="1:4" ht="15.75">
      <c r="A148" s="5" t="s">
        <v>12</v>
      </c>
      <c r="B148" s="7">
        <f>SUM(B131:B147)</f>
        <v>2435.651</v>
      </c>
      <c r="C148" s="7">
        <f>SUM(C131:C147)</f>
        <v>1143.3390000000002</v>
      </c>
      <c r="D148" s="8">
        <f t="shared" si="10"/>
        <v>46.94182376703396</v>
      </c>
    </row>
    <row r="149" spans="1:4" ht="16.5" customHeight="1">
      <c r="A149" s="45" t="s">
        <v>69</v>
      </c>
      <c r="B149" s="45"/>
      <c r="C149" s="45"/>
      <c r="D149" s="45"/>
    </row>
    <row r="150" spans="1:4" ht="18.75">
      <c r="A150" s="9" t="s">
        <v>16</v>
      </c>
      <c r="B150" s="14">
        <v>10</v>
      </c>
      <c r="C150" s="20">
        <v>0</v>
      </c>
      <c r="D150" s="8">
        <f aca="true" t="shared" si="11" ref="D150:D169">C150/B150*100</f>
        <v>0</v>
      </c>
    </row>
    <row r="151" spans="1:4" ht="18.75">
      <c r="A151" s="11" t="s">
        <v>70</v>
      </c>
      <c r="B151" s="15">
        <v>0.95</v>
      </c>
      <c r="C151" s="21">
        <v>0</v>
      </c>
      <c r="D151" s="8">
        <f t="shared" si="11"/>
        <v>0</v>
      </c>
    </row>
    <row r="152" spans="1:4" ht="18.75">
      <c r="A152" s="11" t="s">
        <v>71</v>
      </c>
      <c r="B152" s="15">
        <v>9.85</v>
      </c>
      <c r="C152" s="21">
        <v>0.002</v>
      </c>
      <c r="D152" s="8">
        <f t="shared" si="11"/>
        <v>0.020304568527918784</v>
      </c>
    </row>
    <row r="153" spans="1:4" ht="18.75">
      <c r="A153" s="11" t="s">
        <v>67</v>
      </c>
      <c r="B153" s="15">
        <v>20</v>
      </c>
      <c r="C153" s="21">
        <v>0</v>
      </c>
      <c r="D153" s="8">
        <f t="shared" si="11"/>
        <v>0</v>
      </c>
    </row>
    <row r="154" spans="1:4" ht="18.75">
      <c r="A154" s="11" t="s">
        <v>46</v>
      </c>
      <c r="B154" s="15">
        <v>34.49</v>
      </c>
      <c r="C154" s="21">
        <v>5.003</v>
      </c>
      <c r="D154" s="8">
        <f t="shared" si="11"/>
        <v>14.505653812699332</v>
      </c>
    </row>
    <row r="155" spans="1:4" ht="18.75">
      <c r="A155" s="11" t="s">
        <v>23</v>
      </c>
      <c r="B155" s="15">
        <v>38.3</v>
      </c>
      <c r="C155" s="21">
        <v>3.172</v>
      </c>
      <c r="D155" s="8">
        <f t="shared" si="11"/>
        <v>8.281984334203656</v>
      </c>
    </row>
    <row r="156" spans="1:4" ht="18.75">
      <c r="A156" s="11" t="s">
        <v>61</v>
      </c>
      <c r="B156" s="15">
        <v>4</v>
      </c>
      <c r="C156" s="21">
        <v>0.728</v>
      </c>
      <c r="D156" s="8">
        <f t="shared" si="11"/>
        <v>18.2</v>
      </c>
    </row>
    <row r="157" spans="1:4" ht="18.75">
      <c r="A157" s="11" t="s">
        <v>47</v>
      </c>
      <c r="B157" s="15">
        <v>1</v>
      </c>
      <c r="C157" s="21">
        <v>0</v>
      </c>
      <c r="D157" s="8">
        <f t="shared" si="11"/>
        <v>0</v>
      </c>
    </row>
    <row r="158" spans="1:4" ht="18.75">
      <c r="A158" s="11" t="s">
        <v>48</v>
      </c>
      <c r="B158" s="15">
        <v>3.9</v>
      </c>
      <c r="C158" s="21">
        <v>0.564</v>
      </c>
      <c r="D158" s="8">
        <f t="shared" si="11"/>
        <v>14.461538461538462</v>
      </c>
    </row>
    <row r="159" spans="1:4" ht="18.75">
      <c r="A159" s="11" t="s">
        <v>52</v>
      </c>
      <c r="B159" s="15">
        <v>9.89</v>
      </c>
      <c r="C159" s="21">
        <v>0</v>
      </c>
      <c r="D159" s="8">
        <f t="shared" si="11"/>
        <v>0</v>
      </c>
    </row>
    <row r="160" spans="1:4" ht="18.75">
      <c r="A160" s="11" t="s">
        <v>54</v>
      </c>
      <c r="B160" s="15">
        <v>9.93</v>
      </c>
      <c r="C160" s="21">
        <v>0.787</v>
      </c>
      <c r="D160" s="8">
        <f t="shared" si="11"/>
        <v>7.925478348439075</v>
      </c>
    </row>
    <row r="161" spans="1:4" ht="18.75">
      <c r="A161" s="11" t="s">
        <v>62</v>
      </c>
      <c r="B161" s="15">
        <v>3.98</v>
      </c>
      <c r="C161" s="21">
        <v>0</v>
      </c>
      <c r="D161" s="8">
        <f t="shared" si="11"/>
        <v>0</v>
      </c>
    </row>
    <row r="162" spans="1:4" ht="18.75">
      <c r="A162" s="11" t="s">
        <v>63</v>
      </c>
      <c r="B162" s="15">
        <v>5</v>
      </c>
      <c r="C162" s="21">
        <v>1.454</v>
      </c>
      <c r="D162" s="8">
        <f t="shared" si="11"/>
        <v>29.080000000000002</v>
      </c>
    </row>
    <row r="163" spans="1:4" ht="18.75">
      <c r="A163" s="11" t="s">
        <v>56</v>
      </c>
      <c r="B163" s="15">
        <v>5</v>
      </c>
      <c r="C163" s="21">
        <v>0</v>
      </c>
      <c r="D163" s="8">
        <f t="shared" si="11"/>
        <v>0</v>
      </c>
    </row>
    <row r="164" spans="1:4" ht="18.75">
      <c r="A164" s="11" t="s">
        <v>22</v>
      </c>
      <c r="B164" s="15">
        <v>23.72</v>
      </c>
      <c r="C164" s="21">
        <v>6.171</v>
      </c>
      <c r="D164" s="8">
        <f t="shared" si="11"/>
        <v>26.016020236087694</v>
      </c>
    </row>
    <row r="165" spans="1:4" ht="18.75">
      <c r="A165" s="11" t="s">
        <v>21</v>
      </c>
      <c r="B165" s="15">
        <v>14.99</v>
      </c>
      <c r="C165" s="21">
        <v>0</v>
      </c>
      <c r="D165" s="8">
        <f t="shared" si="11"/>
        <v>0</v>
      </c>
    </row>
    <row r="166" spans="1:4" ht="18.75">
      <c r="A166" s="11" t="s">
        <v>20</v>
      </c>
      <c r="B166" s="15">
        <v>12.54</v>
      </c>
      <c r="C166" s="21">
        <v>2.131</v>
      </c>
      <c r="D166" s="8">
        <f t="shared" si="11"/>
        <v>16.993620414673046</v>
      </c>
    </row>
    <row r="167" spans="1:4" ht="18.75">
      <c r="A167" s="11" t="s">
        <v>19</v>
      </c>
      <c r="B167" s="15">
        <v>5</v>
      </c>
      <c r="C167" s="21">
        <v>0.06</v>
      </c>
      <c r="D167" s="8">
        <f t="shared" si="11"/>
        <v>1.2</v>
      </c>
    </row>
    <row r="168" spans="1:4" ht="18.75">
      <c r="A168" s="11" t="s">
        <v>72</v>
      </c>
      <c r="B168" s="15">
        <v>9</v>
      </c>
      <c r="C168" s="21">
        <v>0</v>
      </c>
      <c r="D168" s="8">
        <f t="shared" si="11"/>
        <v>0</v>
      </c>
    </row>
    <row r="169" spans="1:4" ht="15.75">
      <c r="A169" s="5" t="s">
        <v>12</v>
      </c>
      <c r="B169" s="7">
        <f>SUM(B150:B168)</f>
        <v>221.54</v>
      </c>
      <c r="C169" s="7">
        <f>SUM(C150:C168)</f>
        <v>20.072</v>
      </c>
      <c r="D169" s="8">
        <f t="shared" si="11"/>
        <v>9.06021485961903</v>
      </c>
    </row>
    <row r="170" spans="1:4" ht="16.5" customHeight="1">
      <c r="A170" s="45" t="s">
        <v>73</v>
      </c>
      <c r="B170" s="45"/>
      <c r="C170" s="45"/>
      <c r="D170" s="45"/>
    </row>
    <row r="171" spans="1:4" ht="18.75">
      <c r="A171" s="9" t="s">
        <v>46</v>
      </c>
      <c r="B171" s="14">
        <v>14.89</v>
      </c>
      <c r="C171" s="10">
        <v>7.609</v>
      </c>
      <c r="D171" s="8">
        <f aca="true" t="shared" si="12" ref="D171:D182">C171/B171*100</f>
        <v>51.101410342511755</v>
      </c>
    </row>
    <row r="172" spans="1:4" ht="18.75">
      <c r="A172" s="11" t="s">
        <v>23</v>
      </c>
      <c r="B172" s="15">
        <v>9.91</v>
      </c>
      <c r="C172" s="12">
        <v>4.543</v>
      </c>
      <c r="D172" s="8">
        <f t="shared" si="12"/>
        <v>45.84258324924319</v>
      </c>
    </row>
    <row r="173" spans="1:4" ht="18.75">
      <c r="A173" s="11" t="s">
        <v>61</v>
      </c>
      <c r="B173" s="15">
        <v>1</v>
      </c>
      <c r="C173" s="21">
        <v>0.069</v>
      </c>
      <c r="D173" s="8">
        <f t="shared" si="12"/>
        <v>6.9</v>
      </c>
    </row>
    <row r="174" spans="1:4" ht="18.75">
      <c r="A174" s="11" t="s">
        <v>48</v>
      </c>
      <c r="B174" s="15">
        <v>0.9</v>
      </c>
      <c r="C174" s="38">
        <v>0.18</v>
      </c>
      <c r="D174" s="8">
        <f t="shared" si="12"/>
        <v>20</v>
      </c>
    </row>
    <row r="175" spans="1:4" ht="18.75">
      <c r="A175" s="11" t="s">
        <v>51</v>
      </c>
      <c r="B175" s="15">
        <v>4.995</v>
      </c>
      <c r="C175" s="17">
        <v>0.019</v>
      </c>
      <c r="D175" s="8">
        <f t="shared" si="12"/>
        <v>0.38038038038038036</v>
      </c>
    </row>
    <row r="176" spans="1:4" ht="18.75">
      <c r="A176" s="11" t="s">
        <v>52</v>
      </c>
      <c r="B176" s="15">
        <v>14.89</v>
      </c>
      <c r="C176" s="12">
        <v>9.179</v>
      </c>
      <c r="D176" s="8">
        <f t="shared" si="12"/>
        <v>61.64539959704499</v>
      </c>
    </row>
    <row r="177" spans="1:4" ht="18.75">
      <c r="A177" s="11" t="s">
        <v>54</v>
      </c>
      <c r="B177" s="15">
        <v>14.94</v>
      </c>
      <c r="C177" s="17">
        <v>8.932</v>
      </c>
      <c r="D177" s="8">
        <f t="shared" si="12"/>
        <v>59.785809906291846</v>
      </c>
    </row>
    <row r="178" spans="1:4" ht="18.75">
      <c r="A178" s="11" t="s">
        <v>62</v>
      </c>
      <c r="B178" s="15">
        <v>0.99</v>
      </c>
      <c r="C178" s="38">
        <v>0</v>
      </c>
      <c r="D178" s="8">
        <f t="shared" si="12"/>
        <v>0</v>
      </c>
    </row>
    <row r="179" spans="1:4" ht="18.75">
      <c r="A179" s="11" t="s">
        <v>22</v>
      </c>
      <c r="B179" s="15">
        <v>9.93</v>
      </c>
      <c r="C179" s="17">
        <v>3.423</v>
      </c>
      <c r="D179" s="8">
        <f t="shared" si="12"/>
        <v>34.47129909365559</v>
      </c>
    </row>
    <row r="180" spans="1:4" ht="18.75">
      <c r="A180" s="11" t="s">
        <v>21</v>
      </c>
      <c r="B180" s="15">
        <v>4.99</v>
      </c>
      <c r="C180" s="38">
        <v>0</v>
      </c>
      <c r="D180" s="8">
        <f t="shared" si="12"/>
        <v>0</v>
      </c>
    </row>
    <row r="181" spans="1:4" ht="18.75">
      <c r="A181" s="11" t="s">
        <v>20</v>
      </c>
      <c r="B181" s="15">
        <v>9.94</v>
      </c>
      <c r="C181" s="12">
        <v>2.437</v>
      </c>
      <c r="D181" s="8">
        <f t="shared" si="12"/>
        <v>24.517102615694164</v>
      </c>
    </row>
    <row r="182" spans="1:4" ht="15.75">
      <c r="A182" s="5" t="s">
        <v>12</v>
      </c>
      <c r="B182" s="7">
        <f>SUM(B171:B181)</f>
        <v>87.37499999999999</v>
      </c>
      <c r="C182" s="7">
        <f>SUM(C171:C181)</f>
        <v>36.391000000000005</v>
      </c>
      <c r="D182" s="8">
        <f t="shared" si="12"/>
        <v>41.649213161659524</v>
      </c>
    </row>
    <row r="183" spans="1:4" ht="16.5" customHeight="1">
      <c r="A183" s="45" t="s">
        <v>74</v>
      </c>
      <c r="B183" s="45"/>
      <c r="C183" s="45"/>
      <c r="D183" s="45"/>
    </row>
    <row r="184" spans="1:4" ht="18.75">
      <c r="A184" s="11" t="s">
        <v>67</v>
      </c>
      <c r="B184" s="15">
        <v>5</v>
      </c>
      <c r="C184" s="21">
        <v>0</v>
      </c>
      <c r="D184" s="8">
        <f aca="true" t="shared" si="13" ref="D184:D201">C184/B184*100</f>
        <v>0</v>
      </c>
    </row>
    <row r="185" spans="1:4" ht="18.75">
      <c r="A185" s="11" t="s">
        <v>46</v>
      </c>
      <c r="B185" s="15">
        <v>565</v>
      </c>
      <c r="C185" s="12">
        <v>21.373</v>
      </c>
      <c r="D185" s="8">
        <f t="shared" si="13"/>
        <v>3.78283185840708</v>
      </c>
    </row>
    <row r="186" spans="1:4" ht="18.75">
      <c r="A186" s="11" t="s">
        <v>23</v>
      </c>
      <c r="B186" s="15">
        <v>517</v>
      </c>
      <c r="C186" s="12">
        <v>6.623</v>
      </c>
      <c r="D186" s="8">
        <f t="shared" si="13"/>
        <v>1.2810444874274662</v>
      </c>
    </row>
    <row r="187" spans="1:4" ht="18.75">
      <c r="A187" s="11" t="s">
        <v>61</v>
      </c>
      <c r="B187" s="15">
        <v>45.6</v>
      </c>
      <c r="C187" s="12">
        <v>6.985</v>
      </c>
      <c r="D187" s="8">
        <f t="shared" si="13"/>
        <v>15.31798245614035</v>
      </c>
    </row>
    <row r="188" spans="1:4" ht="18.75">
      <c r="A188" s="11" t="s">
        <v>48</v>
      </c>
      <c r="B188" s="15">
        <v>3.96</v>
      </c>
      <c r="C188" s="21">
        <v>0.184</v>
      </c>
      <c r="D188" s="8">
        <f t="shared" si="13"/>
        <v>4.646464646464646</v>
      </c>
    </row>
    <row r="189" spans="1:4" ht="18.75">
      <c r="A189" s="11" t="s">
        <v>52</v>
      </c>
      <c r="B189" s="15">
        <v>2.97</v>
      </c>
      <c r="C189" s="21">
        <v>0.147</v>
      </c>
      <c r="D189" s="8">
        <f t="shared" si="13"/>
        <v>4.949494949494949</v>
      </c>
    </row>
    <row r="190" spans="1:4" ht="18.75">
      <c r="A190" s="11" t="s">
        <v>54</v>
      </c>
      <c r="B190" s="15">
        <v>94</v>
      </c>
      <c r="C190" s="21">
        <v>0.686</v>
      </c>
      <c r="D190" s="8">
        <f t="shared" si="13"/>
        <v>0.7297872340425533</v>
      </c>
    </row>
    <row r="191" spans="1:4" ht="18.75">
      <c r="A191" s="11" t="s">
        <v>75</v>
      </c>
      <c r="B191" s="15">
        <v>57.9</v>
      </c>
      <c r="C191" s="21">
        <v>0.153</v>
      </c>
      <c r="D191" s="8">
        <f t="shared" si="13"/>
        <v>0.26424870466321243</v>
      </c>
    </row>
    <row r="192" spans="1:4" ht="18.75">
      <c r="A192" s="11" t="s">
        <v>63</v>
      </c>
      <c r="B192" s="15">
        <v>29.99</v>
      </c>
      <c r="C192" s="12">
        <v>5.683</v>
      </c>
      <c r="D192" s="8">
        <f t="shared" si="13"/>
        <v>18.94964988329443</v>
      </c>
    </row>
    <row r="193" spans="1:4" ht="18.75">
      <c r="A193" s="11" t="s">
        <v>56</v>
      </c>
      <c r="B193" s="15">
        <v>29.99</v>
      </c>
      <c r="C193" s="12">
        <v>1.378</v>
      </c>
      <c r="D193" s="8">
        <f t="shared" si="13"/>
        <v>4.594864954984995</v>
      </c>
    </row>
    <row r="194" spans="1:4" ht="18.75">
      <c r="A194" s="11" t="s">
        <v>22</v>
      </c>
      <c r="B194" s="15">
        <v>196</v>
      </c>
      <c r="C194" s="12">
        <v>70.471</v>
      </c>
      <c r="D194" s="8">
        <f t="shared" si="13"/>
        <v>35.95459183673469</v>
      </c>
    </row>
    <row r="195" spans="1:4" ht="18.75">
      <c r="A195" s="11" t="s">
        <v>21</v>
      </c>
      <c r="B195" s="15">
        <v>47.5</v>
      </c>
      <c r="C195" s="21">
        <v>0</v>
      </c>
      <c r="D195" s="8">
        <f t="shared" si="13"/>
        <v>0</v>
      </c>
    </row>
    <row r="196" spans="1:4" ht="19.5" thickBot="1">
      <c r="A196" s="11" t="s">
        <v>20</v>
      </c>
      <c r="B196" s="15">
        <v>24</v>
      </c>
      <c r="C196" s="12">
        <v>12.395</v>
      </c>
      <c r="D196" s="8">
        <f t="shared" si="13"/>
        <v>51.645833333333336</v>
      </c>
    </row>
    <row r="197" spans="1:4" ht="19.5" thickBot="1">
      <c r="A197" s="11" t="s">
        <v>19</v>
      </c>
      <c r="B197" s="15">
        <v>1.98</v>
      </c>
      <c r="C197" s="12">
        <v>0.35</v>
      </c>
      <c r="D197" s="8">
        <f>C197/B197*100</f>
        <v>17.67676767676768</v>
      </c>
    </row>
    <row r="198" spans="1:4" ht="19.5" thickBot="1">
      <c r="A198" s="11" t="s">
        <v>76</v>
      </c>
      <c r="B198" s="15">
        <v>12</v>
      </c>
      <c r="C198" s="21">
        <v>0.775</v>
      </c>
      <c r="D198" s="8">
        <f t="shared" si="13"/>
        <v>6.458333333333334</v>
      </c>
    </row>
    <row r="199" spans="1:4" ht="18.75">
      <c r="A199" s="11" t="s">
        <v>57</v>
      </c>
      <c r="B199" s="15">
        <v>20</v>
      </c>
      <c r="C199" s="12">
        <v>2.143</v>
      </c>
      <c r="D199" s="8">
        <f t="shared" si="13"/>
        <v>10.715</v>
      </c>
    </row>
    <row r="200" spans="1:4" ht="75">
      <c r="A200" s="22" t="s">
        <v>77</v>
      </c>
      <c r="B200" s="18">
        <v>2.63</v>
      </c>
      <c r="C200" s="23">
        <v>0.353</v>
      </c>
      <c r="D200" s="8">
        <f t="shared" si="13"/>
        <v>13.422053231939163</v>
      </c>
    </row>
    <row r="201" spans="1:4" ht="15.75">
      <c r="A201" s="13" t="s">
        <v>12</v>
      </c>
      <c r="B201" s="7">
        <f>SUM(B184:B200)</f>
        <v>1655.5200000000002</v>
      </c>
      <c r="C201" s="7">
        <f>SUM(C184:C200)</f>
        <v>129.69899999999998</v>
      </c>
      <c r="D201" s="8">
        <f t="shared" si="13"/>
        <v>7.834336039431718</v>
      </c>
    </row>
    <row r="202" spans="1:4" ht="15.75">
      <c r="A202" s="13" t="s">
        <v>78</v>
      </c>
      <c r="B202" s="7">
        <f>B237</f>
        <v>12866.776000000002</v>
      </c>
      <c r="C202" s="7">
        <f>C237</f>
        <v>3877.879000000001</v>
      </c>
      <c r="D202" s="8">
        <f>D237</f>
        <v>30.138699857679967</v>
      </c>
    </row>
    <row r="203" ht="15" customHeight="1"/>
    <row r="204" spans="1:4" ht="78.75" customHeight="1">
      <c r="A204" s="24"/>
      <c r="C204" s="46" t="s">
        <v>79</v>
      </c>
      <c r="D204" s="46"/>
    </row>
    <row r="205" spans="1:4" ht="15" customHeight="1">
      <c r="A205" s="24"/>
      <c r="C205" s="47" t="s">
        <v>100</v>
      </c>
      <c r="D205" s="47"/>
    </row>
    <row r="206" spans="1:4" ht="18.75">
      <c r="A206" s="44" t="s">
        <v>80</v>
      </c>
      <c r="B206" s="44"/>
      <c r="C206" s="44"/>
      <c r="D206" s="44"/>
    </row>
    <row r="207" spans="1:4" ht="18.75">
      <c r="A207" s="44" t="s">
        <v>81</v>
      </c>
      <c r="B207" s="44"/>
      <c r="C207" s="44"/>
      <c r="D207" s="44"/>
    </row>
    <row r="208" spans="1:4" ht="18.75">
      <c r="A208" s="44" t="s">
        <v>82</v>
      </c>
      <c r="B208" s="44"/>
      <c r="C208" s="44"/>
      <c r="D208" s="44"/>
    </row>
    <row r="209" spans="1:4" ht="18.75">
      <c r="A209" s="25"/>
      <c r="B209" s="25"/>
      <c r="C209" s="25"/>
      <c r="D209" s="25"/>
    </row>
    <row r="210" spans="1:4" ht="18.75">
      <c r="A210" s="44" t="s">
        <v>83</v>
      </c>
      <c r="B210" s="44"/>
      <c r="C210" s="44"/>
      <c r="D210" s="44"/>
    </row>
    <row r="211" ht="18.75">
      <c r="A211" s="25"/>
    </row>
    <row r="212" spans="1:3" ht="47.25">
      <c r="A212" s="4" t="s">
        <v>84</v>
      </c>
      <c r="B212" s="4" t="s">
        <v>85</v>
      </c>
      <c r="C212" s="4" t="s">
        <v>86</v>
      </c>
    </row>
    <row r="213" spans="1:3" ht="31.5">
      <c r="A213" s="26" t="s">
        <v>87</v>
      </c>
      <c r="B213" s="27">
        <v>608</v>
      </c>
      <c r="C213" s="28">
        <v>1369</v>
      </c>
    </row>
    <row r="214" spans="1:3" ht="31.5">
      <c r="A214" s="35" t="s">
        <v>88</v>
      </c>
      <c r="B214" s="36">
        <v>476</v>
      </c>
      <c r="C214" s="36">
        <v>339</v>
      </c>
    </row>
    <row r="215" spans="1:3" ht="32.25" customHeight="1">
      <c r="A215" s="5" t="s">
        <v>89</v>
      </c>
      <c r="B215" s="3">
        <f>SUM(B213:B214)</f>
        <v>1084</v>
      </c>
      <c r="C215" s="3">
        <f>SUM(C213:C214)</f>
        <v>1708</v>
      </c>
    </row>
    <row r="216" ht="18.75">
      <c r="A216" s="25"/>
    </row>
    <row r="217" spans="1:4" ht="18.75">
      <c r="A217" s="44" t="s">
        <v>90</v>
      </c>
      <c r="B217" s="44"/>
      <c r="C217" s="44"/>
      <c r="D217" s="44"/>
    </row>
    <row r="218" spans="1:4" ht="18.75">
      <c r="A218" s="44" t="s">
        <v>91</v>
      </c>
      <c r="B218" s="44"/>
      <c r="C218" s="44"/>
      <c r="D218" s="44"/>
    </row>
    <row r="219" spans="1:4" ht="18.75">
      <c r="A219" s="44" t="s">
        <v>92</v>
      </c>
      <c r="B219" s="44"/>
      <c r="C219" s="44"/>
      <c r="D219" s="44"/>
    </row>
    <row r="220" ht="18.75">
      <c r="A220" s="25"/>
    </row>
    <row r="221" spans="1:4" ht="47.25">
      <c r="A221" s="4" t="s">
        <v>93</v>
      </c>
      <c r="B221" s="4" t="s">
        <v>94</v>
      </c>
      <c r="C221" s="4" t="s">
        <v>95</v>
      </c>
      <c r="D221" s="4" t="s">
        <v>96</v>
      </c>
    </row>
    <row r="222" spans="1:4" ht="15.75">
      <c r="A222" s="6" t="s">
        <v>13</v>
      </c>
      <c r="B222" s="7">
        <f>B29</f>
        <v>2082.6</v>
      </c>
      <c r="C222" s="7">
        <f>C29</f>
        <v>965.2689999999999</v>
      </c>
      <c r="D222" s="8">
        <f aca="true" t="shared" si="14" ref="D222:D237">C222/B222*100</f>
        <v>46.34922692787861</v>
      </c>
    </row>
    <row r="223" spans="1:4" ht="15.75">
      <c r="A223" s="6" t="s">
        <v>8</v>
      </c>
      <c r="B223" s="7">
        <f>B13</f>
        <v>89.85</v>
      </c>
      <c r="C223" s="7">
        <f>C13</f>
        <v>6.9750000000000005</v>
      </c>
      <c r="D223" s="8">
        <f t="shared" si="14"/>
        <v>7.762938230383974</v>
      </c>
    </row>
    <row r="224" spans="1:7" ht="31.5">
      <c r="A224" s="6" t="s">
        <v>28</v>
      </c>
      <c r="B224" s="7">
        <f>B37</f>
        <v>200.38</v>
      </c>
      <c r="C224" s="7">
        <f>C37</f>
        <v>59.605000000000004</v>
      </c>
      <c r="D224" s="8">
        <f t="shared" si="14"/>
        <v>29.745982632997308</v>
      </c>
      <c r="G224" s="29"/>
    </row>
    <row r="225" spans="1:4" ht="15.75">
      <c r="A225" s="6" t="s">
        <v>34</v>
      </c>
      <c r="B225" s="7">
        <f>B50</f>
        <v>1211.3600000000001</v>
      </c>
      <c r="C225" s="7">
        <f>C50</f>
        <v>343.77299999999997</v>
      </c>
      <c r="D225" s="8">
        <f t="shared" si="14"/>
        <v>28.37909457139083</v>
      </c>
    </row>
    <row r="226" spans="1:4" ht="15.75">
      <c r="A226" s="6" t="s">
        <v>41</v>
      </c>
      <c r="B226" s="7">
        <f>B57</f>
        <v>24.55</v>
      </c>
      <c r="C226" s="7">
        <f>C57</f>
        <v>1.8079999999999998</v>
      </c>
      <c r="D226" s="8">
        <f t="shared" si="14"/>
        <v>7.364562118126273</v>
      </c>
    </row>
    <row r="227" spans="1:4" ht="47.25">
      <c r="A227" s="6" t="s">
        <v>49</v>
      </c>
      <c r="B227" s="31">
        <f>B82</f>
        <v>3964.45</v>
      </c>
      <c r="C227" s="7">
        <f>C82</f>
        <v>1098.6999999999998</v>
      </c>
      <c r="D227" s="8">
        <f t="shared" si="14"/>
        <v>27.713806454867633</v>
      </c>
    </row>
    <row r="228" spans="1:4" ht="15.75">
      <c r="A228" s="6" t="s">
        <v>55</v>
      </c>
      <c r="B228" s="7">
        <f>B94</f>
        <v>84.95</v>
      </c>
      <c r="C228" s="7">
        <f>C94</f>
        <v>5.3999999999999995</v>
      </c>
      <c r="D228" s="8">
        <f t="shared" si="14"/>
        <v>6.356680400235431</v>
      </c>
    </row>
    <row r="229" spans="1:4" ht="15.75">
      <c r="A229" s="6" t="s">
        <v>59</v>
      </c>
      <c r="B229" s="7">
        <f>B103</f>
        <v>18.35</v>
      </c>
      <c r="C229" s="7">
        <f>C103</f>
        <v>1.05</v>
      </c>
      <c r="D229" s="8">
        <f t="shared" si="14"/>
        <v>5.722070844686648</v>
      </c>
    </row>
    <row r="230" spans="1:4" ht="15.75">
      <c r="A230" s="6" t="s">
        <v>60</v>
      </c>
      <c r="B230" s="7">
        <f>B118</f>
        <v>60.900000000000006</v>
      </c>
      <c r="C230" s="7">
        <f>C118</f>
        <v>28.437999999999995</v>
      </c>
      <c r="D230" s="8">
        <f t="shared" si="14"/>
        <v>46.69622331691296</v>
      </c>
    </row>
    <row r="231" spans="1:4" ht="15.75">
      <c r="A231" s="6" t="s">
        <v>45</v>
      </c>
      <c r="B231" s="7">
        <f>B67</f>
        <v>12</v>
      </c>
      <c r="C231" s="7">
        <f>C67</f>
        <v>0</v>
      </c>
      <c r="D231" s="8">
        <f t="shared" si="14"/>
        <v>0</v>
      </c>
    </row>
    <row r="232" spans="1:4" ht="47.25">
      <c r="A232" s="6" t="s">
        <v>64</v>
      </c>
      <c r="B232" s="7">
        <f>B129</f>
        <v>717.3</v>
      </c>
      <c r="C232" s="7">
        <f>C129</f>
        <v>37.36</v>
      </c>
      <c r="D232" s="8">
        <f t="shared" si="14"/>
        <v>5.208420465635021</v>
      </c>
    </row>
    <row r="233" spans="1:4" ht="15.75">
      <c r="A233" s="6" t="s">
        <v>66</v>
      </c>
      <c r="B233" s="7">
        <f>B148</f>
        <v>2435.651</v>
      </c>
      <c r="C233" s="7">
        <f>C148</f>
        <v>1143.3390000000002</v>
      </c>
      <c r="D233" s="8">
        <f t="shared" si="14"/>
        <v>46.94182376703396</v>
      </c>
    </row>
    <row r="234" spans="1:4" ht="15.75">
      <c r="A234" s="6" t="s">
        <v>69</v>
      </c>
      <c r="B234" s="7">
        <f>B169</f>
        <v>221.54</v>
      </c>
      <c r="C234" s="7">
        <f>C169</f>
        <v>20.072</v>
      </c>
      <c r="D234" s="8">
        <f t="shared" si="14"/>
        <v>9.06021485961903</v>
      </c>
    </row>
    <row r="235" spans="1:4" ht="15.75">
      <c r="A235" s="6" t="s">
        <v>73</v>
      </c>
      <c r="B235" s="7">
        <f>B182</f>
        <v>87.37499999999999</v>
      </c>
      <c r="C235" s="7">
        <f>C182</f>
        <v>36.391000000000005</v>
      </c>
      <c r="D235" s="8">
        <f t="shared" si="14"/>
        <v>41.649213161659524</v>
      </c>
    </row>
    <row r="236" spans="1:4" ht="15.75">
      <c r="A236" s="6" t="s">
        <v>74</v>
      </c>
      <c r="B236" s="7">
        <f>B201</f>
        <v>1655.5200000000002</v>
      </c>
      <c r="C236" s="7">
        <f>C201</f>
        <v>129.69899999999998</v>
      </c>
      <c r="D236" s="8">
        <f t="shared" si="14"/>
        <v>7.834336039431718</v>
      </c>
    </row>
    <row r="237" spans="1:4" ht="15.75">
      <c r="A237" s="5" t="s">
        <v>97</v>
      </c>
      <c r="B237" s="7">
        <f>SUM(B222:B236)</f>
        <v>12866.776000000002</v>
      </c>
      <c r="C237" s="7">
        <f>SUM(C222:C236)</f>
        <v>3877.879000000001</v>
      </c>
      <c r="D237" s="8">
        <f t="shared" si="14"/>
        <v>30.138699857679967</v>
      </c>
    </row>
  </sheetData>
  <sheetProtection/>
  <mergeCells count="31">
    <mergeCell ref="C1:D1"/>
    <mergeCell ref="C2:D2"/>
    <mergeCell ref="A3:D3"/>
    <mergeCell ref="A4:D4"/>
    <mergeCell ref="A6:D6"/>
    <mergeCell ref="A7:A8"/>
    <mergeCell ref="B7:D7"/>
    <mergeCell ref="A9:D9"/>
    <mergeCell ref="A14:D14"/>
    <mergeCell ref="A30:D30"/>
    <mergeCell ref="A38:D38"/>
    <mergeCell ref="A51:D51"/>
    <mergeCell ref="A58:D58"/>
    <mergeCell ref="A68:D68"/>
    <mergeCell ref="A83:D83"/>
    <mergeCell ref="A95:D95"/>
    <mergeCell ref="A104:D104"/>
    <mergeCell ref="A119:D119"/>
    <mergeCell ref="A130:D130"/>
    <mergeCell ref="A149:D149"/>
    <mergeCell ref="A170:D170"/>
    <mergeCell ref="A183:D183"/>
    <mergeCell ref="C204:D204"/>
    <mergeCell ref="C205:D205"/>
    <mergeCell ref="A206:D206"/>
    <mergeCell ref="A219:D219"/>
    <mergeCell ref="A207:D207"/>
    <mergeCell ref="A208:D208"/>
    <mergeCell ref="A210:D210"/>
    <mergeCell ref="A217:D217"/>
    <mergeCell ref="A218:D218"/>
  </mergeCells>
  <printOptions horizontalCentered="1"/>
  <pageMargins left="0.5118110236220472" right="0.7086614173228347" top="0.7480314960629921" bottom="0.7480314960629921" header="0.5118110236220472" footer="0.5118110236220472"/>
  <pageSetup horizontalDpi="300" verticalDpi="300" orientation="portrait" paperSize="9" r:id="rId1"/>
  <rowBreaks count="1" manualBreakCount="1">
    <brk id="1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Lomovceva</dc:creator>
  <cp:keywords/>
  <dc:description/>
  <cp:lastModifiedBy>Ларчиков Кирилл Алексеевич</cp:lastModifiedBy>
  <cp:lastPrinted>2018-08-09T08:25:52Z</cp:lastPrinted>
  <dcterms:created xsi:type="dcterms:W3CDTF">2006-09-16T00:00:00Z</dcterms:created>
  <dcterms:modified xsi:type="dcterms:W3CDTF">2018-09-20T07:09:09Z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