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85" i="1" l="1"/>
  <c r="D86" i="1"/>
  <c r="D87" i="1"/>
  <c r="D88" i="1"/>
  <c r="D89" i="1"/>
  <c r="D64" i="1"/>
  <c r="D47" i="1" l="1"/>
  <c r="D33" i="1"/>
  <c r="C53" i="1"/>
  <c r="C10" i="1" s="1"/>
  <c r="B53" i="1"/>
  <c r="B10" i="1" s="1"/>
  <c r="D45" i="1"/>
  <c r="D53" i="1" l="1"/>
  <c r="C66" i="1" l="1"/>
  <c r="C43" i="1"/>
  <c r="C9" i="1" s="1"/>
  <c r="C11" i="1" l="1"/>
  <c r="D23" i="1"/>
  <c r="D52" i="1" l="1"/>
  <c r="D51" i="1"/>
  <c r="D50" i="1"/>
  <c r="D49" i="1"/>
  <c r="D48" i="1"/>
  <c r="D65" i="1"/>
  <c r="D63" i="1"/>
  <c r="D62" i="1"/>
  <c r="D61" i="1"/>
  <c r="D60" i="1"/>
  <c r="D59" i="1"/>
  <c r="D58" i="1"/>
  <c r="D57" i="1"/>
  <c r="D56" i="1"/>
  <c r="B66" i="1" l="1"/>
  <c r="D66" i="1" l="1"/>
  <c r="B11" i="1"/>
  <c r="D46" i="1"/>
  <c r="C113" i="1" l="1"/>
  <c r="B113" i="1"/>
  <c r="B13" i="1" s="1"/>
  <c r="D102" i="1"/>
  <c r="D112" i="1"/>
  <c r="D111" i="1"/>
  <c r="D110" i="1"/>
  <c r="D109" i="1"/>
  <c r="D108" i="1"/>
  <c r="D107" i="1"/>
  <c r="D106" i="1"/>
  <c r="D105" i="1"/>
  <c r="D104" i="1"/>
  <c r="D103" i="1"/>
  <c r="D101" i="1"/>
  <c r="D100" i="1"/>
  <c r="D99" i="1"/>
  <c r="D98" i="1"/>
  <c r="D97" i="1"/>
  <c r="D96" i="1"/>
  <c r="D95" i="1"/>
  <c r="D94" i="1"/>
  <c r="D93" i="1"/>
  <c r="D92" i="1"/>
  <c r="C90" i="1"/>
  <c r="B90" i="1"/>
  <c r="B12" i="1" s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55" i="1"/>
  <c r="B43" i="1"/>
  <c r="B9" i="1" s="1"/>
  <c r="B14" i="1" l="1"/>
  <c r="C13" i="1"/>
  <c r="D113" i="1"/>
  <c r="C12" i="1"/>
  <c r="D90" i="1"/>
  <c r="D11" i="1"/>
  <c r="C14" i="1" l="1"/>
  <c r="D14" i="1" s="1"/>
  <c r="D42" i="1"/>
  <c r="D43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7" i="1"/>
  <c r="D26" i="1"/>
  <c r="D25" i="1"/>
  <c r="D24" i="1"/>
  <c r="D9" i="1" l="1"/>
  <c r="D13" i="1" l="1"/>
  <c r="D12" i="1"/>
  <c r="D10" i="1"/>
</calcChain>
</file>

<file path=xl/sharedStrings.xml><?xml version="1.0" encoding="utf-8"?>
<sst xmlns="http://schemas.openxmlformats.org/spreadsheetml/2006/main" count="110" uniqueCount="79">
  <si>
    <t>Рыбопромысловый район (зона,подзона)</t>
  </si>
  <si>
    <t>Общий рекомендованный объем, тонн</t>
  </si>
  <si>
    <t>Вылов, тонн</t>
  </si>
  <si>
    <t>Освоение %</t>
  </si>
  <si>
    <t xml:space="preserve">Внутренние водоемы Астраханской области </t>
  </si>
  <si>
    <t>Внутренние водоемы Волгоградской области</t>
  </si>
  <si>
    <t>Внутренние водоемы Саратовской области</t>
  </si>
  <si>
    <t>ИТОГО по всем районам,тонн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</si>
  <si>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</si>
  <si>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</si>
  <si>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</si>
  <si>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</si>
  <si>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тонн</t>
  </si>
  <si>
    <t>Сельдь долгинская</t>
  </si>
  <si>
    <t>Пузанок каспийский</t>
  </si>
  <si>
    <t>Пузанок большеглазый</t>
  </si>
  <si>
    <t>Килька анчоусовидная</t>
  </si>
  <si>
    <t>Килька большеглазая</t>
  </si>
  <si>
    <t>Килька обыкновенная</t>
  </si>
  <si>
    <t>Кефали (сингиль, лобан)</t>
  </si>
  <si>
    <t>Атерина</t>
  </si>
  <si>
    <t>Линь</t>
  </si>
  <si>
    <t>белый амур</t>
  </si>
  <si>
    <t>толстолобики</t>
  </si>
  <si>
    <t>жерех</t>
  </si>
  <si>
    <t>окунь пресноводный</t>
  </si>
  <si>
    <t>чехонь</t>
  </si>
  <si>
    <t>рыбец</t>
  </si>
  <si>
    <t>синец</t>
  </si>
  <si>
    <t>красноперка</t>
  </si>
  <si>
    <t>карась</t>
  </si>
  <si>
    <t>густера</t>
  </si>
  <si>
    <t>берш</t>
  </si>
  <si>
    <t>Итого</t>
  </si>
  <si>
    <t xml:space="preserve">Внутренние водоемы  Республики Калмыкия </t>
  </si>
  <si>
    <t>плотва</t>
  </si>
  <si>
    <t>Плотва</t>
  </si>
  <si>
    <t>Синец</t>
  </si>
  <si>
    <t>Карась</t>
  </si>
  <si>
    <t>Жерех</t>
  </si>
  <si>
    <t>Язь</t>
  </si>
  <si>
    <t>Амур белый</t>
  </si>
  <si>
    <t>Толстолобики</t>
  </si>
  <si>
    <t>Окунь пресноводный</t>
  </si>
  <si>
    <t>Налим</t>
  </si>
  <si>
    <t>Берш</t>
  </si>
  <si>
    <t>Красноперка</t>
  </si>
  <si>
    <t>Густера</t>
  </si>
  <si>
    <t>Белоглазка</t>
  </si>
  <si>
    <t>Голавль</t>
  </si>
  <si>
    <t>Бычки</t>
  </si>
  <si>
    <t>Ротан</t>
  </si>
  <si>
    <t>Ерш пресноводный</t>
  </si>
  <si>
    <t>Уклейка, уклея</t>
  </si>
  <si>
    <t>Щука</t>
  </si>
  <si>
    <t xml:space="preserve">Каспийское море (Астраханская область и Республика Калмыкия) </t>
  </si>
  <si>
    <t xml:space="preserve">Каспийское море (Астраханская область и Республика Калмыкия ) </t>
  </si>
  <si>
    <t>Прочие (жерех, толстолобики, амур белый, красноперка, карась, синец, чехонь (жилая форма), густера, окунь пресноводный, плотва, берш)</t>
  </si>
  <si>
    <t>Территориальное управление</t>
  </si>
  <si>
    <t>Количество заключенных договоров</t>
  </si>
  <si>
    <t>Количество выданных разрешений</t>
  </si>
  <si>
    <t>Волго-Каспийское территориальное управление</t>
  </si>
  <si>
    <t>Контроль за добычей (выловом) водных биологических ресурсов, общий допустимый  улов которых не устанавливается, в Волжско-Каспийском рыбохозяйственном бассейне</t>
  </si>
  <si>
    <t>Судак (жилая форма)</t>
  </si>
  <si>
    <t>Лещ  (жилая форма)</t>
  </si>
  <si>
    <t>Сазан  (жилая форма)</t>
  </si>
  <si>
    <t>Чехонь  (жилая форма)</t>
  </si>
  <si>
    <t>Рыбец, сырть  (жилая форма)</t>
  </si>
  <si>
    <t>Бадяга</t>
  </si>
  <si>
    <t>1. Результаты работы территориальных управлений</t>
  </si>
  <si>
    <t>2. Общие рекомендованные объемы водных биоресурсов (тонн/шт.) для промышленного/прибрежного рыболовства по районам промысла, вылов (тонн, включая вылов в качестве прилова) и освоение (%):</t>
  </si>
  <si>
    <t>3. Сведения об усвоении водных биологических ресурсов, общий допустимый улов которых не устанавливается</t>
  </si>
  <si>
    <t>Прочие (красноперка, сом, линь, уклея, бычки)</t>
  </si>
  <si>
    <t>Прочие (амур белый, берш, красноперка, окунь пресноводный, пиленгас, сом пресноводный, тюлька, щука, уклея, верховка)</t>
  </si>
  <si>
    <t>Прочие (линь, красноперка, карась, жерех, чехонь (жилая форма), синец, амур белый, толстолобик, окунь, берш)</t>
  </si>
  <si>
    <t>Прочие (линь, красноперка, плотва, окунь)</t>
  </si>
  <si>
    <t>Прочие (налим, берш, подуст, красноперка, голавль, белоглазка, густера, рыбец, толстолобик, амур белый, синец, чехонь (жилая форма)</t>
  </si>
  <si>
    <t>Прочие (окунь, красноперка, густера, чехонь, язь, жерех, карась, плотва)</t>
  </si>
  <si>
    <t>Прочие (чехонь (жилая форма), амур белый)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</si>
</sst>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#,##0.00&quot;    &quot;;\-#,##0.00&quot;    &quot;;&quot; -&quot;#&quot;    &quot;;@\ 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</borders>
  <cellStyleXfs count="2">
    <xf numFmtId="0" fontId="0" fillId="0" borderId="0"/>
    <xf numFmtId="164" fontId="2" fillId="0" borderId="0"/>
  </cellStyleXfs>
  <cellXfs count="93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/>
    <xf numFmtId="0" fontId="0" fillId="0" borderId="0" xfId="0" applyBorder="1"/>
    <xf numFmtId="0" fontId="0" fillId="0" borderId="0" xfId="0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6" fillId="0" borderId="6" xfId="1" applyFont="1" applyBorder="1" applyAlignment="1" applyProtection="1">
      <alignment wrapText="1"/>
    </xf>
    <xf numFmtId="164" fontId="7" fillId="0" borderId="6" xfId="1" applyFont="1" applyBorder="1" applyAlignment="1" applyProtection="1">
      <alignment wrapText="1"/>
    </xf>
    <xf numFmtId="165" fontId="6" fillId="0" borderId="6" xfId="1" applyNumberFormat="1" applyFont="1" applyBorder="1" applyAlignment="1" applyProtection="1"/>
    <xf numFmtId="165" fontId="7" fillId="0" borderId="6" xfId="1" applyNumberFormat="1" applyFont="1" applyBorder="1" applyAlignment="1" applyProtection="1"/>
    <xf numFmtId="165" fontId="6" fillId="0" borderId="6" xfId="1" applyNumberFormat="1" applyFont="1" applyBorder="1" applyAlignment="1" applyProtection="1">
      <alignment horizontal="right"/>
    </xf>
    <xf numFmtId="164" fontId="6" fillId="2" borderId="6" xfId="1" applyFont="1" applyFill="1" applyBorder="1" applyAlignment="1" applyProtection="1">
      <alignment horizontal="right"/>
    </xf>
    <xf numFmtId="164" fontId="8" fillId="0" borderId="6" xfId="1" applyFont="1" applyBorder="1" applyAlignment="1" applyProtection="1">
      <alignment wrapText="1"/>
    </xf>
    <xf numFmtId="0" fontId="9" fillId="0" borderId="0" xfId="0" applyFont="1"/>
    <xf numFmtId="164" fontId="8" fillId="2" borderId="12" xfId="1" applyFont="1" applyFill="1" applyBorder="1" applyAlignment="1" applyProtection="1">
      <alignment horizontal="right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/>
    </xf>
    <xf numFmtId="164" fontId="6" fillId="2" borderId="13" xfId="1" applyFont="1" applyFill="1" applyBorder="1" applyAlignment="1" applyProtection="1">
      <alignment horizontal="right"/>
    </xf>
    <xf numFmtId="165" fontId="8" fillId="0" borderId="12" xfId="1" applyNumberFormat="1" applyFont="1" applyBorder="1" applyAlignment="1" applyProtection="1">
      <alignment horizontal="right"/>
    </xf>
    <xf numFmtId="164" fontId="6" fillId="0" borderId="6" xfId="1" applyFont="1" applyBorder="1" applyAlignment="1" applyProtection="1">
      <alignment horizontal="left" wrapText="1"/>
    </xf>
    <xf numFmtId="165" fontId="7" fillId="2" borderId="6" xfId="1" applyNumberFormat="1" applyFont="1" applyFill="1" applyBorder="1" applyAlignment="1" applyProtection="1">
      <alignment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165" fontId="4" fillId="0" borderId="3" xfId="0" applyNumberFormat="1" applyFont="1" applyBorder="1" applyAlignment="1">
      <alignment horizontal="center" vertical="center"/>
    </xf>
    <xf numFmtId="164" fontId="6" fillId="0" borderId="12" xfId="1" applyFont="1" applyBorder="1" applyAlignment="1" applyProtection="1">
      <alignment wrapText="1"/>
    </xf>
    <xf numFmtId="165" fontId="6" fillId="0" borderId="12" xfId="1" applyNumberFormat="1" applyFont="1" applyBorder="1" applyAlignment="1" applyProtection="1"/>
    <xf numFmtId="164" fontId="6" fillId="2" borderId="12" xfId="1" applyFont="1" applyFill="1" applyBorder="1" applyAlignment="1" applyProtection="1">
      <alignment horizontal="right"/>
    </xf>
    <xf numFmtId="164" fontId="8" fillId="0" borderId="15" xfId="1" applyFont="1" applyBorder="1" applyAlignment="1" applyProtection="1">
      <alignment wrapText="1"/>
    </xf>
    <xf numFmtId="165" fontId="8" fillId="0" borderId="15" xfId="1" applyNumberFormat="1" applyFont="1" applyBorder="1" applyAlignment="1" applyProtection="1">
      <alignment horizontal="right"/>
    </xf>
    <xf numFmtId="164" fontId="8" fillId="2" borderId="15" xfId="1" applyFont="1" applyFill="1" applyBorder="1" applyAlignment="1" applyProtection="1">
      <alignment horizontal="right"/>
    </xf>
    <xf numFmtId="164" fontId="6" fillId="0" borderId="12" xfId="1" applyFont="1" applyBorder="1" applyAlignment="1" applyProtection="1">
      <alignment horizontal="left" wrapText="1"/>
    </xf>
    <xf numFmtId="165" fontId="6" fillId="0" borderId="12" xfId="1" applyNumberFormat="1" applyFont="1" applyBorder="1" applyAlignment="1" applyProtection="1">
      <alignment horizontal="right"/>
    </xf>
    <xf numFmtId="164" fontId="8" fillId="0" borderId="15" xfId="1" applyFont="1" applyBorder="1" applyAlignment="1" applyProtection="1">
      <alignment horizontal="left" wrapText="1"/>
    </xf>
    <xf numFmtId="164" fontId="8" fillId="2" borderId="21" xfId="1" applyFont="1" applyFill="1" applyBorder="1" applyAlignment="1" applyProtection="1">
      <alignment horizontal="right"/>
    </xf>
    <xf numFmtId="165" fontId="6" fillId="2" borderId="23" xfId="0" applyNumberFormat="1" applyFont="1" applyFill="1" applyBorder="1" applyAlignment="1">
      <alignment horizontal="right" vertical="center" wrapText="1"/>
    </xf>
    <xf numFmtId="164" fontId="8" fillId="2" borderId="16" xfId="1" applyFont="1" applyFill="1" applyBorder="1" applyAlignment="1" applyProtection="1">
      <alignment horizontal="right"/>
    </xf>
    <xf numFmtId="0" fontId="6" fillId="0" borderId="20" xfId="0" applyFont="1" applyBorder="1" applyAlignment="1">
      <alignment horizontal="left" vertical="center" wrapText="1"/>
    </xf>
    <xf numFmtId="164" fontId="8" fillId="0" borderId="24" xfId="1" applyFont="1" applyBorder="1" applyAlignment="1" applyProtection="1">
      <alignment wrapText="1"/>
    </xf>
    <xf numFmtId="165" fontId="8" fillId="0" borderId="21" xfId="1" applyNumberFormat="1" applyFont="1" applyBorder="1" applyAlignment="1" applyProtection="1">
      <alignment horizontal="right"/>
    </xf>
    <xf numFmtId="164" fontId="8" fillId="2" borderId="25" xfId="1" applyFont="1" applyFill="1" applyBorder="1" applyAlignment="1" applyProtection="1">
      <alignment horizontal="right"/>
    </xf>
    <xf numFmtId="164" fontId="6" fillId="2" borderId="14" xfId="1" applyFont="1" applyFill="1" applyBorder="1" applyAlignment="1" applyProtection="1">
      <alignment horizontal="right"/>
    </xf>
    <xf numFmtId="165" fontId="6" fillId="2" borderId="12" xfId="1" applyNumberFormat="1" applyFont="1" applyFill="1" applyBorder="1" applyAlignment="1" applyProtection="1"/>
    <xf numFmtId="165" fontId="8" fillId="2" borderId="15" xfId="1" applyNumberFormat="1" applyFont="1" applyFill="1" applyBorder="1" applyAlignment="1" applyProtection="1">
      <alignment horizontal="right"/>
    </xf>
    <xf numFmtId="165" fontId="6" fillId="2" borderId="20" xfId="1" applyNumberFormat="1" applyFont="1" applyFill="1" applyBorder="1" applyAlignment="1" applyProtection="1">
      <alignment horizontal="right"/>
    </xf>
    <xf numFmtId="165" fontId="6" fillId="2" borderId="11" xfId="1" applyNumberFormat="1" applyFont="1" applyFill="1" applyBorder="1" applyAlignment="1" applyProtection="1">
      <alignment horizontal="right"/>
    </xf>
    <xf numFmtId="165" fontId="4" fillId="2" borderId="22" xfId="0" applyNumberFormat="1" applyFont="1" applyFill="1" applyBorder="1"/>
    <xf numFmtId="165" fontId="4" fillId="2" borderId="10" xfId="0" applyNumberFormat="1" applyFont="1" applyFill="1" applyBorder="1"/>
    <xf numFmtId="165" fontId="4" fillId="0" borderId="10" xfId="0" applyNumberFormat="1" applyFont="1" applyBorder="1" applyAlignment="1">
      <alignment horizontal="center" vertical="center"/>
    </xf>
    <xf numFmtId="165" fontId="4" fillId="0" borderId="22" xfId="0" applyNumberFormat="1" applyFont="1" applyBorder="1"/>
    <xf numFmtId="165" fontId="4" fillId="0" borderId="10" xfId="0" applyNumberFormat="1" applyFont="1" applyBorder="1"/>
    <xf numFmtId="0" fontId="6" fillId="0" borderId="10" xfId="0" applyFont="1" applyBorder="1" applyAlignment="1">
      <alignment horizontal="left" vertical="center" wrapText="1"/>
    </xf>
    <xf numFmtId="164" fontId="6" fillId="2" borderId="10" xfId="1" applyFont="1" applyFill="1" applyBorder="1" applyAlignment="1" applyProtection="1">
      <alignment horizontal="right"/>
    </xf>
    <xf numFmtId="165" fontId="4" fillId="0" borderId="10" xfId="0" applyNumberFormat="1" applyFont="1" applyBorder="1" applyAlignment="1">
      <alignment vertical="center"/>
    </xf>
    <xf numFmtId="0" fontId="0" fillId="2" borderId="0" xfId="0" applyFill="1"/>
    <xf numFmtId="0" fontId="6" fillId="2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164" fontId="6" fillId="2" borderId="15" xfId="1" applyFont="1" applyFill="1" applyBorder="1" applyAlignment="1" applyProtection="1">
      <alignment horizontal="left" vertical="top" wrapText="1"/>
    </xf>
    <xf numFmtId="164" fontId="6" fillId="2" borderId="16" xfId="1" applyFont="1" applyFill="1" applyBorder="1" applyAlignment="1" applyProtection="1">
      <alignment horizontal="left" vertical="top" wrapText="1"/>
    </xf>
    <xf numFmtId="165" fontId="6" fillId="0" borderId="15" xfId="1" applyNumberFormat="1" applyFont="1" applyBorder="1" applyAlignment="1" applyProtection="1">
      <alignment horizontal="right" vertical="center"/>
    </xf>
    <xf numFmtId="165" fontId="6" fillId="0" borderId="16" xfId="1" applyNumberFormat="1" applyFont="1" applyBorder="1" applyAlignment="1" applyProtection="1">
      <alignment horizontal="right" vertical="center"/>
    </xf>
    <xf numFmtId="165" fontId="6" fillId="2" borderId="15" xfId="1" applyNumberFormat="1" applyFont="1" applyFill="1" applyBorder="1" applyAlignment="1" applyProtection="1">
      <alignment horizontal="right" vertical="center"/>
    </xf>
    <xf numFmtId="0" fontId="0" fillId="2" borderId="16" xfId="0" applyFill="1" applyBorder="1" applyAlignment="1">
      <alignment horizontal="right" vertical="center"/>
    </xf>
    <xf numFmtId="0" fontId="0" fillId="2" borderId="12" xfId="0" applyFill="1" applyBorder="1" applyAlignment="1">
      <alignment horizontal="right" vertical="center"/>
    </xf>
    <xf numFmtId="164" fontId="6" fillId="2" borderId="15" xfId="1" applyFont="1" applyFill="1" applyBorder="1" applyAlignment="1" applyProtection="1">
      <alignment horizontal="right" vertical="center"/>
    </xf>
    <xf numFmtId="164" fontId="6" fillId="2" borderId="16" xfId="1" applyFont="1" applyFill="1" applyBorder="1" applyAlignment="1" applyProtection="1">
      <alignment horizontal="right" vertical="center"/>
    </xf>
    <xf numFmtId="0" fontId="5" fillId="0" borderId="1" xfId="0" applyFont="1" applyBorder="1" applyAlignment="1">
      <alignment horizontal="right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2">
    <cellStyle name="Excel Built-in Excel Built-in Excel Built-in Excel Built-in Excel Built-in Excel Built-in Excel Built-in Exce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zoomScale="90" zoomScaleNormal="90" workbookViewId="0">
      <selection activeCell="C61" sqref="C61"/>
    </sheetView>
  </sheetViews>
  <sheetFormatPr defaultRowHeight="15" x14ac:dyDescent="0.25"/>
  <cols>
    <col min="1" max="1" width="48.42578125" customWidth="1"/>
    <col min="2" max="2" width="38.42578125" customWidth="1"/>
    <col min="3" max="3" width="19.28515625" customWidth="1"/>
    <col min="4" max="4" width="20.7109375" customWidth="1"/>
    <col min="5" max="5" width="5" customWidth="1"/>
    <col min="6" max="6" width="2.42578125" customWidth="1"/>
  </cols>
  <sheetData>
    <row r="1" spans="1:14" s="4" customFormat="1" ht="78.75" customHeight="1" x14ac:dyDescent="0.3">
      <c r="A1" s="61" t="s">
        <v>62</v>
      </c>
      <c r="B1" s="61"/>
      <c r="C1" s="61"/>
      <c r="D1" s="61"/>
      <c r="E1" s="3"/>
      <c r="F1" s="3"/>
      <c r="G1" s="73">
        <v>42814</v>
      </c>
      <c r="H1" s="74"/>
      <c r="I1" s="74"/>
      <c r="J1" s="74"/>
      <c r="K1" s="3"/>
      <c r="L1" s="3"/>
      <c r="M1" s="3"/>
      <c r="N1" s="3"/>
    </row>
    <row r="2" spans="1:14" s="4" customFormat="1" ht="51.75" customHeight="1" x14ac:dyDescent="0.25">
      <c r="A2" s="61" t="s">
        <v>69</v>
      </c>
      <c r="B2" s="61"/>
      <c r="C2" s="61"/>
      <c r="D2" s="61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51.75" customHeight="1" x14ac:dyDescent="0.25">
      <c r="A3" s="23" t="s">
        <v>58</v>
      </c>
      <c r="B3" s="23" t="s">
        <v>59</v>
      </c>
      <c r="C3" s="75" t="s">
        <v>60</v>
      </c>
      <c r="D3" s="76"/>
    </row>
    <row r="4" spans="1:14" ht="67.5" customHeight="1" x14ac:dyDescent="0.25">
      <c r="A4" s="24" t="s">
        <v>61</v>
      </c>
      <c r="B4" s="25">
        <v>393</v>
      </c>
      <c r="C4" s="77">
        <v>2767</v>
      </c>
      <c r="D4" s="78"/>
    </row>
    <row r="6" spans="1:14" ht="84" customHeight="1" x14ac:dyDescent="0.25">
      <c r="A6" s="68" t="s">
        <v>70</v>
      </c>
      <c r="B6" s="68"/>
      <c r="C6" s="68"/>
      <c r="D6" s="68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69" t="s">
        <v>0</v>
      </c>
      <c r="B7" s="69" t="s">
        <v>1</v>
      </c>
      <c r="C7" s="69" t="s">
        <v>2</v>
      </c>
      <c r="D7" s="7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5" customFormat="1" ht="39" customHeight="1" x14ac:dyDescent="0.25">
      <c r="A8" s="70"/>
      <c r="B8" s="70"/>
      <c r="C8" s="70"/>
      <c r="D8" s="7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s="7" customFormat="1" ht="37.5" x14ac:dyDescent="0.25">
      <c r="A9" s="26" t="s">
        <v>55</v>
      </c>
      <c r="B9" s="29">
        <f>B43</f>
        <v>120998.73999999998</v>
      </c>
      <c r="C9" s="29">
        <f>SUM(C43)</f>
        <v>1315.1120000000001</v>
      </c>
      <c r="D9" s="27">
        <f>ROUND((C9*100)/B9,2)</f>
        <v>1.0900000000000001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s="7" customFormat="1" ht="37.5" x14ac:dyDescent="0.25">
      <c r="A10" s="26" t="s">
        <v>4</v>
      </c>
      <c r="B10" s="29">
        <f>B53</f>
        <v>7111.2</v>
      </c>
      <c r="C10" s="29">
        <f>SUM(C53)</f>
        <v>244.364</v>
      </c>
      <c r="D10" s="27">
        <f t="shared" ref="D10:D12" si="0">ROUND((C10*100)/B10,2)</f>
        <v>3.44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s="7" customFormat="1" ht="37.5" x14ac:dyDescent="0.25">
      <c r="A11" s="26" t="s">
        <v>34</v>
      </c>
      <c r="B11" s="29">
        <f>B66</f>
        <v>320.77</v>
      </c>
      <c r="C11" s="29">
        <f>SUM(C66)</f>
        <v>1.9149999999999996</v>
      </c>
      <c r="D11" s="27">
        <f>ROUND((C11*100)/B11,2)</f>
        <v>0.6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s="7" customFormat="1" ht="37.5" x14ac:dyDescent="0.25">
      <c r="A12" s="26" t="s">
        <v>5</v>
      </c>
      <c r="B12" s="29">
        <f>B90</f>
        <v>3663.0399999999991</v>
      </c>
      <c r="C12" s="29">
        <f>SUM(C90)</f>
        <v>178.87599999999998</v>
      </c>
      <c r="D12" s="27">
        <f t="shared" si="0"/>
        <v>4.88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s="7" customFormat="1" ht="37.5" x14ac:dyDescent="0.25">
      <c r="A13" s="26" t="s">
        <v>6</v>
      </c>
      <c r="B13" s="29">
        <f>B113</f>
        <v>3011.7</v>
      </c>
      <c r="C13" s="29">
        <f>SUM(C113)</f>
        <v>86</v>
      </c>
      <c r="D13" s="27">
        <f>ROUND((C13*100)/B13,2)</f>
        <v>2.86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s="7" customFormat="1" ht="45.75" customHeight="1" x14ac:dyDescent="0.25">
      <c r="A14" s="28" t="s">
        <v>7</v>
      </c>
      <c r="B14" s="53">
        <f>SUM(B9:B13)</f>
        <v>135105.44999999998</v>
      </c>
      <c r="C14" s="53">
        <f>SUM(C9:C13)</f>
        <v>1826.2670000000001</v>
      </c>
      <c r="D14" s="25">
        <f>ROUND((C14*100)/B14,2)</f>
        <v>1.35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7" spans="1:14" s="4" customFormat="1" ht="51.75" customHeight="1" x14ac:dyDescent="0.25">
      <c r="A17" s="61" t="s">
        <v>71</v>
      </c>
      <c r="B17" s="61"/>
      <c r="C17" s="61"/>
      <c r="D17" s="61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0.25" x14ac:dyDescent="0.3">
      <c r="A18" s="88" t="s">
        <v>12</v>
      </c>
      <c r="B18" s="88"/>
      <c r="C18" s="88"/>
      <c r="D18" s="88"/>
    </row>
    <row r="19" spans="1:14" s="5" customFormat="1" ht="18.75" x14ac:dyDescent="0.3">
      <c r="A19" s="69" t="s">
        <v>8</v>
      </c>
      <c r="B19" s="89">
        <v>2017</v>
      </c>
      <c r="C19" s="90"/>
      <c r="D19" s="91"/>
    </row>
    <row r="20" spans="1:14" s="5" customFormat="1" x14ac:dyDescent="0.25">
      <c r="A20" s="92"/>
      <c r="B20" s="69" t="s">
        <v>9</v>
      </c>
      <c r="C20" s="69" t="s">
        <v>10</v>
      </c>
      <c r="D20" s="69" t="s">
        <v>11</v>
      </c>
    </row>
    <row r="21" spans="1:14" s="5" customFormat="1" ht="32.25" customHeight="1" x14ac:dyDescent="0.25">
      <c r="A21" s="70"/>
      <c r="B21" s="70"/>
      <c r="C21" s="70"/>
      <c r="D21" s="70"/>
    </row>
    <row r="22" spans="1:14" ht="18.75" x14ac:dyDescent="0.3">
      <c r="A22" s="65" t="s">
        <v>56</v>
      </c>
      <c r="B22" s="66"/>
      <c r="C22" s="66"/>
      <c r="D22" s="67"/>
    </row>
    <row r="23" spans="1:14" ht="18.75" customHeight="1" x14ac:dyDescent="0.3">
      <c r="A23" s="30" t="s">
        <v>13</v>
      </c>
      <c r="B23" s="31">
        <v>6991.97</v>
      </c>
      <c r="C23" s="47">
        <v>0</v>
      </c>
      <c r="D23" s="32">
        <f>ROUND((C23*100)/B23,2)</f>
        <v>0</v>
      </c>
    </row>
    <row r="24" spans="1:14" ht="18.75" customHeight="1" x14ac:dyDescent="0.3">
      <c r="A24" s="8" t="s">
        <v>14</v>
      </c>
      <c r="B24" s="10">
        <v>4597.07</v>
      </c>
      <c r="C24" s="47">
        <v>0</v>
      </c>
      <c r="D24" s="13">
        <f t="shared" ref="D24:D41" si="1">ROUND((C24*100)/B24,2)</f>
        <v>0</v>
      </c>
    </row>
    <row r="25" spans="1:14" ht="18.75" customHeight="1" x14ac:dyDescent="0.3">
      <c r="A25" s="8" t="s">
        <v>15</v>
      </c>
      <c r="B25" s="10">
        <v>2797.13</v>
      </c>
      <c r="C25" s="47">
        <v>0</v>
      </c>
      <c r="D25" s="13">
        <f t="shared" si="1"/>
        <v>0</v>
      </c>
    </row>
    <row r="26" spans="1:14" ht="18.75" x14ac:dyDescent="0.3">
      <c r="A26" s="8" t="s">
        <v>16</v>
      </c>
      <c r="B26" s="10">
        <v>18093.2</v>
      </c>
      <c r="C26" s="47">
        <v>0</v>
      </c>
      <c r="D26" s="13">
        <f t="shared" si="1"/>
        <v>0</v>
      </c>
    </row>
    <row r="27" spans="1:14" ht="18.75" x14ac:dyDescent="0.3">
      <c r="A27" s="8" t="s">
        <v>17</v>
      </c>
      <c r="B27" s="10">
        <v>209.05</v>
      </c>
      <c r="C27" s="47">
        <v>0</v>
      </c>
      <c r="D27" s="13">
        <f t="shared" si="1"/>
        <v>0</v>
      </c>
    </row>
    <row r="28" spans="1:14" ht="18.75" x14ac:dyDescent="0.3">
      <c r="A28" s="8" t="s">
        <v>18</v>
      </c>
      <c r="B28" s="10">
        <v>58959.3</v>
      </c>
      <c r="C28" s="47">
        <v>0</v>
      </c>
      <c r="D28" s="13">
        <f t="shared" si="1"/>
        <v>0</v>
      </c>
    </row>
    <row r="29" spans="1:14" ht="18.75" x14ac:dyDescent="0.3">
      <c r="A29" s="9" t="s">
        <v>19</v>
      </c>
      <c r="B29" s="11">
        <v>2495.87</v>
      </c>
      <c r="C29" s="47">
        <v>0</v>
      </c>
      <c r="D29" s="13">
        <f t="shared" si="1"/>
        <v>0</v>
      </c>
    </row>
    <row r="30" spans="1:14" ht="18.75" x14ac:dyDescent="0.3">
      <c r="A30" s="8" t="s">
        <v>20</v>
      </c>
      <c r="B30" s="10">
        <v>6998.45</v>
      </c>
      <c r="C30" s="47">
        <v>0</v>
      </c>
      <c r="D30" s="13">
        <f t="shared" si="1"/>
        <v>0</v>
      </c>
    </row>
    <row r="31" spans="1:14" ht="18.75" x14ac:dyDescent="0.3">
      <c r="A31" s="8" t="s">
        <v>21</v>
      </c>
      <c r="B31" s="10">
        <v>1638.75</v>
      </c>
      <c r="C31" s="47">
        <v>24.571999999999999</v>
      </c>
      <c r="D31" s="13">
        <f t="shared" si="1"/>
        <v>1.5</v>
      </c>
    </row>
    <row r="32" spans="1:14" ht="18.75" x14ac:dyDescent="0.3">
      <c r="A32" s="8" t="s">
        <v>22</v>
      </c>
      <c r="B32" s="10">
        <v>17.8</v>
      </c>
      <c r="C32" s="47">
        <v>0.99399999999999999</v>
      </c>
      <c r="D32" s="13">
        <f t="shared" si="1"/>
        <v>5.58</v>
      </c>
    </row>
    <row r="33" spans="1:4" ht="18.75" x14ac:dyDescent="0.3">
      <c r="A33" s="8" t="s">
        <v>23</v>
      </c>
      <c r="B33" s="10">
        <v>78.2</v>
      </c>
      <c r="C33" s="47">
        <v>1.6930000000000001</v>
      </c>
      <c r="D33" s="13">
        <f>ROUND((C33*100)/B33,2)</f>
        <v>2.16</v>
      </c>
    </row>
    <row r="34" spans="1:4" ht="18.75" x14ac:dyDescent="0.3">
      <c r="A34" s="8" t="s">
        <v>24</v>
      </c>
      <c r="B34" s="10">
        <v>149.54</v>
      </c>
      <c r="C34" s="47">
        <v>5.2519999999999998</v>
      </c>
      <c r="D34" s="13">
        <f t="shared" si="1"/>
        <v>3.51</v>
      </c>
    </row>
    <row r="35" spans="1:4" ht="18.75" x14ac:dyDescent="0.3">
      <c r="A35" s="8" t="s">
        <v>25</v>
      </c>
      <c r="B35" s="10">
        <v>1841.65</v>
      </c>
      <c r="C35" s="47">
        <v>102.003</v>
      </c>
      <c r="D35" s="13">
        <f t="shared" si="1"/>
        <v>5.54</v>
      </c>
    </row>
    <row r="36" spans="1:4" ht="18.75" x14ac:dyDescent="0.3">
      <c r="A36" s="8" t="s">
        <v>26</v>
      </c>
      <c r="B36" s="10">
        <v>80.95</v>
      </c>
      <c r="C36" s="47">
        <v>1.4119999999999999</v>
      </c>
      <c r="D36" s="13">
        <f t="shared" si="1"/>
        <v>1.74</v>
      </c>
    </row>
    <row r="37" spans="1:4" ht="18.75" x14ac:dyDescent="0.3">
      <c r="A37" s="8" t="s">
        <v>27</v>
      </c>
      <c r="B37" s="10">
        <v>59.29</v>
      </c>
      <c r="C37" s="47">
        <v>0</v>
      </c>
      <c r="D37" s="13">
        <f t="shared" si="1"/>
        <v>0</v>
      </c>
    </row>
    <row r="38" spans="1:4" ht="18.75" x14ac:dyDescent="0.3">
      <c r="A38" s="8" t="s">
        <v>28</v>
      </c>
      <c r="B38" s="10">
        <v>80.2</v>
      </c>
      <c r="C38" s="47">
        <v>0.4</v>
      </c>
      <c r="D38" s="13">
        <f t="shared" si="1"/>
        <v>0.5</v>
      </c>
    </row>
    <row r="39" spans="1:4" ht="18.75" x14ac:dyDescent="0.3">
      <c r="A39" s="8" t="s">
        <v>29</v>
      </c>
      <c r="B39" s="10">
        <v>8775.4</v>
      </c>
      <c r="C39" s="47">
        <v>704.81</v>
      </c>
      <c r="D39" s="13">
        <f t="shared" si="1"/>
        <v>8.0299999999999994</v>
      </c>
    </row>
    <row r="40" spans="1:4" ht="18.75" x14ac:dyDescent="0.3">
      <c r="A40" s="8" t="s">
        <v>30</v>
      </c>
      <c r="B40" s="10">
        <v>5994.85</v>
      </c>
      <c r="C40" s="47">
        <v>395.74</v>
      </c>
      <c r="D40" s="13">
        <f t="shared" si="1"/>
        <v>6.6</v>
      </c>
    </row>
    <row r="41" spans="1:4" ht="18.75" x14ac:dyDescent="0.3">
      <c r="A41" s="8" t="s">
        <v>31</v>
      </c>
      <c r="B41" s="10">
        <v>1120.0999999999999</v>
      </c>
      <c r="C41" s="47">
        <v>70.893000000000001</v>
      </c>
      <c r="D41" s="13">
        <f t="shared" si="1"/>
        <v>6.33</v>
      </c>
    </row>
    <row r="42" spans="1:4" ht="18.75" x14ac:dyDescent="0.3">
      <c r="A42" s="8" t="s">
        <v>32</v>
      </c>
      <c r="B42" s="12">
        <v>19.97</v>
      </c>
      <c r="C42" s="47">
        <v>7.343</v>
      </c>
      <c r="D42" s="13">
        <f>ROUND((C42*100)/B42,2)</f>
        <v>36.770000000000003</v>
      </c>
    </row>
    <row r="43" spans="1:4" s="15" customFormat="1" ht="33.75" customHeight="1" x14ac:dyDescent="0.3">
      <c r="A43" s="33" t="s">
        <v>33</v>
      </c>
      <c r="B43" s="34">
        <f>SUM(B23:B42)</f>
        <v>120998.73999999998</v>
      </c>
      <c r="C43" s="48">
        <f>SUM(C23:C42)</f>
        <v>1315.1120000000001</v>
      </c>
      <c r="D43" s="35">
        <f>ROUND((C43*100)/B43,2)</f>
        <v>1.0900000000000001</v>
      </c>
    </row>
    <row r="44" spans="1:4" ht="18.75" x14ac:dyDescent="0.3">
      <c r="A44" s="65" t="s">
        <v>4</v>
      </c>
      <c r="B44" s="66"/>
      <c r="C44" s="66"/>
      <c r="D44" s="67"/>
    </row>
    <row r="45" spans="1:4" ht="18.75" x14ac:dyDescent="0.3">
      <c r="A45" s="36" t="s">
        <v>68</v>
      </c>
      <c r="B45" s="37">
        <v>44.5</v>
      </c>
      <c r="C45" s="49">
        <v>0</v>
      </c>
      <c r="D45" s="32">
        <f>ROUND((C45*100)/B45,2)</f>
        <v>0</v>
      </c>
    </row>
    <row r="46" spans="1:4" ht="18.75" x14ac:dyDescent="0.3">
      <c r="A46" s="21" t="s">
        <v>21</v>
      </c>
      <c r="B46" s="12">
        <v>176</v>
      </c>
      <c r="C46" s="50">
        <v>3.4830000000000001</v>
      </c>
      <c r="D46" s="13">
        <f>ROUND((C46*100)/B46,2)</f>
        <v>1.98</v>
      </c>
    </row>
    <row r="47" spans="1:4" ht="14.45" customHeight="1" x14ac:dyDescent="0.25">
      <c r="A47" s="79" t="s">
        <v>57</v>
      </c>
      <c r="B47" s="81">
        <v>6890.7</v>
      </c>
      <c r="C47" s="83">
        <v>240.881</v>
      </c>
      <c r="D47" s="86">
        <f>ROUND((C47*100)/B47,2)</f>
        <v>3.5</v>
      </c>
    </row>
    <row r="48" spans="1:4" ht="18.75" hidden="1" customHeight="1" x14ac:dyDescent="0.25">
      <c r="A48" s="80"/>
      <c r="B48" s="82"/>
      <c r="C48" s="84"/>
      <c r="D48" s="87" t="e">
        <f t="shared" ref="D48:D52" si="2">ROUND((C48*100)/B48,2)</f>
        <v>#DIV/0!</v>
      </c>
    </row>
    <row r="49" spans="1:4" ht="18.75" hidden="1" customHeight="1" x14ac:dyDescent="0.25">
      <c r="A49" s="80"/>
      <c r="B49" s="82"/>
      <c r="C49" s="84"/>
      <c r="D49" s="87" t="e">
        <f t="shared" si="2"/>
        <v>#DIV/0!</v>
      </c>
    </row>
    <row r="50" spans="1:4" ht="18.75" hidden="1" customHeight="1" x14ac:dyDescent="0.25">
      <c r="A50" s="80"/>
      <c r="B50" s="82"/>
      <c r="C50" s="84"/>
      <c r="D50" s="87" t="e">
        <f t="shared" si="2"/>
        <v>#DIV/0!</v>
      </c>
    </row>
    <row r="51" spans="1:4" ht="18.75" hidden="1" customHeight="1" x14ac:dyDescent="0.25">
      <c r="A51" s="80"/>
      <c r="B51" s="82"/>
      <c r="C51" s="84"/>
      <c r="D51" s="87" t="e">
        <f t="shared" si="2"/>
        <v>#DIV/0!</v>
      </c>
    </row>
    <row r="52" spans="1:4" ht="63" customHeight="1" x14ac:dyDescent="0.25">
      <c r="A52" s="80"/>
      <c r="B52" s="82"/>
      <c r="C52" s="85"/>
      <c r="D52" s="87" t="e">
        <f t="shared" si="2"/>
        <v>#DIV/0!</v>
      </c>
    </row>
    <row r="53" spans="1:4" s="15" customFormat="1" ht="33.75" customHeight="1" x14ac:dyDescent="0.3">
      <c r="A53" s="38" t="s">
        <v>33</v>
      </c>
      <c r="B53" s="34">
        <f>SUM(B45:B52)</f>
        <v>7111.2</v>
      </c>
      <c r="C53" s="48">
        <f>SUM(C45:C52)</f>
        <v>244.364</v>
      </c>
      <c r="D53" s="39">
        <f>ROUND((C53*100)/B53,2)</f>
        <v>3.44</v>
      </c>
    </row>
    <row r="54" spans="1:4" s="59" customFormat="1" ht="18.75" x14ac:dyDescent="0.3">
      <c r="A54" s="62" t="s">
        <v>34</v>
      </c>
      <c r="B54" s="63"/>
      <c r="C54" s="63"/>
      <c r="D54" s="64"/>
    </row>
    <row r="55" spans="1:4" ht="18.75" x14ac:dyDescent="0.3">
      <c r="A55" s="30" t="s">
        <v>63</v>
      </c>
      <c r="B55" s="54">
        <v>7</v>
      </c>
      <c r="C55" s="40">
        <v>0.16500000000000001</v>
      </c>
      <c r="D55" s="32">
        <f>ROUND((C55*100)/B55,2)</f>
        <v>2.36</v>
      </c>
    </row>
    <row r="56" spans="1:4" ht="18.75" x14ac:dyDescent="0.3">
      <c r="A56" s="8" t="s">
        <v>64</v>
      </c>
      <c r="B56" s="55">
        <v>74.650000000000006</v>
      </c>
      <c r="C56" s="40">
        <v>0.42</v>
      </c>
      <c r="D56" s="13">
        <f t="shared" ref="D56:D65" si="3">ROUND((C56*100)/B56,2)</f>
        <v>0.56000000000000005</v>
      </c>
    </row>
    <row r="57" spans="1:4" ht="18.75" x14ac:dyDescent="0.3">
      <c r="A57" s="8" t="s">
        <v>54</v>
      </c>
      <c r="B57" s="55">
        <v>2.0499999999999998</v>
      </c>
      <c r="C57" s="40">
        <v>0.08</v>
      </c>
      <c r="D57" s="13">
        <f t="shared" si="3"/>
        <v>3.9</v>
      </c>
    </row>
    <row r="58" spans="1:4" ht="18.75" x14ac:dyDescent="0.3">
      <c r="A58" s="8" t="s">
        <v>65</v>
      </c>
      <c r="B58" s="55">
        <v>35.9</v>
      </c>
      <c r="C58" s="40">
        <v>0.32</v>
      </c>
      <c r="D58" s="13">
        <f t="shared" si="3"/>
        <v>0.89</v>
      </c>
    </row>
    <row r="59" spans="1:4" ht="18.75" x14ac:dyDescent="0.3">
      <c r="A59" s="8" t="s">
        <v>35</v>
      </c>
      <c r="B59" s="55">
        <v>15.1</v>
      </c>
      <c r="C59" s="40">
        <v>0.16</v>
      </c>
      <c r="D59" s="13">
        <f t="shared" si="3"/>
        <v>1.06</v>
      </c>
    </row>
    <row r="60" spans="1:4" ht="18.75" x14ac:dyDescent="0.3">
      <c r="A60" s="8" t="s">
        <v>23</v>
      </c>
      <c r="B60" s="55">
        <v>0.2</v>
      </c>
      <c r="C60" s="40">
        <v>0</v>
      </c>
      <c r="D60" s="13">
        <f t="shared" si="3"/>
        <v>0</v>
      </c>
    </row>
    <row r="61" spans="1:4" ht="18.75" x14ac:dyDescent="0.3">
      <c r="A61" s="8" t="s">
        <v>25</v>
      </c>
      <c r="B61" s="55">
        <v>47.35</v>
      </c>
      <c r="C61" s="40">
        <v>0.2</v>
      </c>
      <c r="D61" s="13">
        <f t="shared" si="3"/>
        <v>0.42</v>
      </c>
    </row>
    <row r="62" spans="1:4" ht="18.75" x14ac:dyDescent="0.3">
      <c r="A62" s="8" t="s">
        <v>30</v>
      </c>
      <c r="B62" s="55">
        <v>132.85</v>
      </c>
      <c r="C62" s="40">
        <v>0.56999999999999995</v>
      </c>
      <c r="D62" s="13">
        <f t="shared" si="3"/>
        <v>0.43</v>
      </c>
    </row>
    <row r="63" spans="1:4" ht="18.75" x14ac:dyDescent="0.3">
      <c r="A63" s="8" t="s">
        <v>31</v>
      </c>
      <c r="B63" s="55">
        <v>1.5</v>
      </c>
      <c r="C63" s="40">
        <v>0</v>
      </c>
      <c r="D63" s="13">
        <f t="shared" si="3"/>
        <v>0</v>
      </c>
    </row>
    <row r="64" spans="1:4" ht="37.5" x14ac:dyDescent="0.3">
      <c r="A64" s="22" t="s">
        <v>72</v>
      </c>
      <c r="B64" s="58">
        <v>4.12</v>
      </c>
      <c r="C64" s="40">
        <v>0</v>
      </c>
      <c r="D64" s="13">
        <f t="shared" ref="D64" si="4">ROUND((C64*100)/B64,2)</f>
        <v>0</v>
      </c>
    </row>
    <row r="65" spans="1:4" s="15" customFormat="1" ht="75" x14ac:dyDescent="0.3">
      <c r="A65" s="22" t="s">
        <v>73</v>
      </c>
      <c r="B65" s="58">
        <v>0.05</v>
      </c>
      <c r="C65" s="40">
        <v>0</v>
      </c>
      <c r="D65" s="13">
        <f t="shared" si="3"/>
        <v>0</v>
      </c>
    </row>
    <row r="66" spans="1:4" ht="18.75" x14ac:dyDescent="0.3">
      <c r="A66" s="33" t="s">
        <v>33</v>
      </c>
      <c r="B66" s="34">
        <f>SUM(B55:B65)</f>
        <v>320.77</v>
      </c>
      <c r="C66" s="34">
        <f>SUM(C55:C65)</f>
        <v>1.9149999999999996</v>
      </c>
      <c r="D66" s="41">
        <f>ROUND((C66*100)/B66,2)</f>
        <v>0.6</v>
      </c>
    </row>
    <row r="67" spans="1:4" ht="18.75" x14ac:dyDescent="0.3">
      <c r="A67" s="65" t="s">
        <v>5</v>
      </c>
      <c r="B67" s="66"/>
      <c r="C67" s="66"/>
      <c r="D67" s="67"/>
    </row>
    <row r="68" spans="1:4" ht="18.75" x14ac:dyDescent="0.3">
      <c r="A68" s="42" t="s">
        <v>36</v>
      </c>
      <c r="B68" s="54">
        <v>197.79</v>
      </c>
      <c r="C68" s="51">
        <v>13.641</v>
      </c>
      <c r="D68" s="32">
        <f t="shared" ref="D68:D112" si="5">ROUND((C68*100)/B68,2)</f>
        <v>6.9</v>
      </c>
    </row>
    <row r="69" spans="1:4" ht="18.75" x14ac:dyDescent="0.3">
      <c r="A69" s="17" t="s">
        <v>37</v>
      </c>
      <c r="B69" s="55">
        <v>27.59</v>
      </c>
      <c r="C69" s="52">
        <v>0.45500000000000002</v>
      </c>
      <c r="D69" s="13">
        <f t="shared" si="5"/>
        <v>1.65</v>
      </c>
    </row>
    <row r="70" spans="1:4" s="59" customFormat="1" ht="18.75" x14ac:dyDescent="0.3">
      <c r="A70" s="60" t="s">
        <v>38</v>
      </c>
      <c r="B70" s="52">
        <v>2224.77</v>
      </c>
      <c r="C70" s="52">
        <v>66.326999999999998</v>
      </c>
      <c r="D70" s="13">
        <f t="shared" si="5"/>
        <v>2.98</v>
      </c>
    </row>
    <row r="71" spans="1:4" ht="18.75" x14ac:dyDescent="0.3">
      <c r="A71" s="17" t="s">
        <v>66</v>
      </c>
      <c r="B71" s="55">
        <v>216.2</v>
      </c>
      <c r="C71" s="52">
        <v>11.555</v>
      </c>
      <c r="D71" s="13">
        <f t="shared" si="5"/>
        <v>5.34</v>
      </c>
    </row>
    <row r="72" spans="1:4" ht="18.75" x14ac:dyDescent="0.3">
      <c r="A72" s="17" t="s">
        <v>39</v>
      </c>
      <c r="B72" s="55">
        <v>67.94</v>
      </c>
      <c r="C72" s="52">
        <v>1.895</v>
      </c>
      <c r="D72" s="13">
        <f t="shared" si="5"/>
        <v>2.79</v>
      </c>
    </row>
    <row r="73" spans="1:4" ht="18.75" x14ac:dyDescent="0.3">
      <c r="A73" s="17" t="s">
        <v>40</v>
      </c>
      <c r="B73" s="55">
        <v>28.13</v>
      </c>
      <c r="C73" s="52">
        <v>0.98099999999999998</v>
      </c>
      <c r="D73" s="13">
        <f t="shared" si="5"/>
        <v>3.49</v>
      </c>
    </row>
    <row r="74" spans="1:4" ht="18.75" x14ac:dyDescent="0.3">
      <c r="A74" s="17" t="s">
        <v>41</v>
      </c>
      <c r="B74" s="55">
        <v>25.2</v>
      </c>
      <c r="C74" s="52">
        <v>4.9409999999999998</v>
      </c>
      <c r="D74" s="13">
        <f t="shared" si="5"/>
        <v>19.61</v>
      </c>
    </row>
    <row r="75" spans="1:4" ht="18.75" x14ac:dyDescent="0.3">
      <c r="A75" s="17" t="s">
        <v>42</v>
      </c>
      <c r="B75" s="55">
        <v>104.39</v>
      </c>
      <c r="C75" s="52">
        <v>11.212</v>
      </c>
      <c r="D75" s="13">
        <f t="shared" si="5"/>
        <v>10.74</v>
      </c>
    </row>
    <row r="76" spans="1:4" ht="18.75" x14ac:dyDescent="0.3">
      <c r="A76" s="17" t="s">
        <v>43</v>
      </c>
      <c r="B76" s="55">
        <v>244.26</v>
      </c>
      <c r="C76" s="52">
        <v>14.227</v>
      </c>
      <c r="D76" s="13">
        <f t="shared" si="5"/>
        <v>5.82</v>
      </c>
    </row>
    <row r="77" spans="1:4" ht="18.75" x14ac:dyDescent="0.3">
      <c r="A77" s="17" t="s">
        <v>44</v>
      </c>
      <c r="B77" s="55">
        <v>5</v>
      </c>
      <c r="C77" s="52">
        <v>0.19600000000000001</v>
      </c>
      <c r="D77" s="13">
        <f t="shared" si="5"/>
        <v>3.92</v>
      </c>
    </row>
    <row r="78" spans="1:4" ht="18.75" x14ac:dyDescent="0.3">
      <c r="A78" s="17" t="s">
        <v>45</v>
      </c>
      <c r="B78" s="55">
        <v>207.6</v>
      </c>
      <c r="C78" s="52">
        <v>26.484000000000002</v>
      </c>
      <c r="D78" s="13">
        <f t="shared" si="5"/>
        <v>12.76</v>
      </c>
    </row>
    <row r="79" spans="1:4" ht="18.75" x14ac:dyDescent="0.3">
      <c r="A79" s="17" t="s">
        <v>46</v>
      </c>
      <c r="B79" s="55">
        <v>74.540000000000006</v>
      </c>
      <c r="C79" s="52">
        <v>6.4390000000000001</v>
      </c>
      <c r="D79" s="13">
        <f t="shared" si="5"/>
        <v>8.64</v>
      </c>
    </row>
    <row r="80" spans="1:4" ht="18.75" x14ac:dyDescent="0.3">
      <c r="A80" s="17" t="s">
        <v>47</v>
      </c>
      <c r="B80" s="55">
        <v>158.52000000000001</v>
      </c>
      <c r="C80" s="52">
        <v>15.756</v>
      </c>
      <c r="D80" s="13">
        <f t="shared" si="5"/>
        <v>9.94</v>
      </c>
    </row>
    <row r="81" spans="1:4" ht="18.75" x14ac:dyDescent="0.3">
      <c r="A81" s="17" t="s">
        <v>21</v>
      </c>
      <c r="B81" s="55">
        <v>33.17</v>
      </c>
      <c r="C81" s="52">
        <v>2.105</v>
      </c>
      <c r="D81" s="13">
        <f t="shared" si="5"/>
        <v>6.35</v>
      </c>
    </row>
    <row r="82" spans="1:4" ht="18.75" x14ac:dyDescent="0.3">
      <c r="A82" s="17" t="s">
        <v>48</v>
      </c>
      <c r="B82" s="55">
        <v>6</v>
      </c>
      <c r="C82" s="52">
        <v>0.129</v>
      </c>
      <c r="D82" s="13">
        <f t="shared" si="5"/>
        <v>2.15</v>
      </c>
    </row>
    <row r="83" spans="1:4" ht="18.75" x14ac:dyDescent="0.3">
      <c r="A83" s="17" t="s">
        <v>49</v>
      </c>
      <c r="B83" s="55">
        <v>10</v>
      </c>
      <c r="C83" s="52">
        <v>0.89900000000000002</v>
      </c>
      <c r="D83" s="13">
        <f t="shared" si="5"/>
        <v>8.99</v>
      </c>
    </row>
    <row r="84" spans="1:4" ht="18.75" x14ac:dyDescent="0.3">
      <c r="A84" s="17" t="s">
        <v>67</v>
      </c>
      <c r="B84" s="55">
        <v>20</v>
      </c>
      <c r="C84" s="52">
        <v>1.4990000000000001</v>
      </c>
      <c r="D84" s="13">
        <f t="shared" si="5"/>
        <v>7.5</v>
      </c>
    </row>
    <row r="85" spans="1:4" s="15" customFormat="1" ht="56.25" x14ac:dyDescent="0.3">
      <c r="A85" s="17" t="s">
        <v>74</v>
      </c>
      <c r="B85" s="55">
        <v>3.17</v>
      </c>
      <c r="C85" s="52">
        <v>0.13500000000000001</v>
      </c>
      <c r="D85" s="13">
        <f t="shared" si="5"/>
        <v>4.26</v>
      </c>
    </row>
    <row r="86" spans="1:4" ht="37.5" x14ac:dyDescent="0.3">
      <c r="A86" s="17" t="s">
        <v>75</v>
      </c>
      <c r="B86" s="55">
        <v>1.9</v>
      </c>
      <c r="C86" s="52">
        <v>0</v>
      </c>
      <c r="D86" s="13">
        <f t="shared" ref="D86" si="6">ROUND((C86*100)/B86,2)</f>
        <v>0</v>
      </c>
    </row>
    <row r="87" spans="1:4" ht="75" x14ac:dyDescent="0.3">
      <c r="A87" s="17" t="s">
        <v>76</v>
      </c>
      <c r="B87" s="55">
        <v>4.2</v>
      </c>
      <c r="C87" s="52">
        <v>0</v>
      </c>
      <c r="D87" s="13">
        <f t="shared" si="5"/>
        <v>0</v>
      </c>
    </row>
    <row r="88" spans="1:4" ht="37.5" x14ac:dyDescent="0.3">
      <c r="A88" s="17" t="s">
        <v>77</v>
      </c>
      <c r="B88" s="55">
        <v>0.99</v>
      </c>
      <c r="C88" s="52">
        <v>0</v>
      </c>
      <c r="D88" s="13">
        <f t="shared" ref="D88" si="7">ROUND((C88*100)/B88,2)</f>
        <v>0</v>
      </c>
    </row>
    <row r="89" spans="1:4" ht="37.5" x14ac:dyDescent="0.3">
      <c r="A89" s="17" t="s">
        <v>78</v>
      </c>
      <c r="B89" s="55">
        <v>1.68</v>
      </c>
      <c r="C89" s="52">
        <v>0</v>
      </c>
      <c r="D89" s="13">
        <f t="shared" si="5"/>
        <v>0</v>
      </c>
    </row>
    <row r="90" spans="1:4" ht="18.75" x14ac:dyDescent="0.3">
      <c r="A90" s="43" t="s">
        <v>33</v>
      </c>
      <c r="B90" s="44">
        <f>SUM(B68:B89)</f>
        <v>3663.0399999999991</v>
      </c>
      <c r="C90" s="44">
        <f>SUM(C68:C89)</f>
        <v>178.87599999999998</v>
      </c>
      <c r="D90" s="45">
        <f>ROUND((C90*100)/B90,2)</f>
        <v>4.88</v>
      </c>
    </row>
    <row r="91" spans="1:4" ht="18.75" x14ac:dyDescent="0.3">
      <c r="A91" s="65" t="s">
        <v>6</v>
      </c>
      <c r="B91" s="66"/>
      <c r="C91" s="66"/>
      <c r="D91" s="67"/>
    </row>
    <row r="92" spans="1:4" ht="18.75" x14ac:dyDescent="0.3">
      <c r="A92" s="56" t="s">
        <v>36</v>
      </c>
      <c r="B92" s="55">
        <v>476</v>
      </c>
      <c r="C92" s="52">
        <v>16.649000000000001</v>
      </c>
      <c r="D92" s="57">
        <f t="shared" si="5"/>
        <v>3.5</v>
      </c>
    </row>
    <row r="93" spans="1:4" ht="18.75" x14ac:dyDescent="0.3">
      <c r="A93" s="42" t="s">
        <v>37</v>
      </c>
      <c r="B93" s="54">
        <v>30</v>
      </c>
      <c r="C93" s="51">
        <v>0.49</v>
      </c>
      <c r="D93" s="46">
        <f t="shared" si="5"/>
        <v>1.63</v>
      </c>
    </row>
    <row r="94" spans="1:4" ht="18.75" x14ac:dyDescent="0.3">
      <c r="A94" s="17" t="s">
        <v>38</v>
      </c>
      <c r="B94" s="55">
        <v>468.7</v>
      </c>
      <c r="C94" s="52">
        <v>16.648</v>
      </c>
      <c r="D94" s="19">
        <f t="shared" si="5"/>
        <v>3.55</v>
      </c>
    </row>
    <row r="95" spans="1:4" ht="18.75" x14ac:dyDescent="0.3">
      <c r="A95" s="17" t="s">
        <v>66</v>
      </c>
      <c r="B95" s="55">
        <v>63</v>
      </c>
      <c r="C95" s="52">
        <v>1.161</v>
      </c>
      <c r="D95" s="19">
        <f t="shared" si="5"/>
        <v>1.84</v>
      </c>
    </row>
    <row r="96" spans="1:4" ht="18.75" x14ac:dyDescent="0.3">
      <c r="A96" s="17" t="s">
        <v>39</v>
      </c>
      <c r="B96" s="55">
        <v>72</v>
      </c>
      <c r="C96" s="52">
        <v>1.0980000000000001</v>
      </c>
      <c r="D96" s="19">
        <f t="shared" si="5"/>
        <v>1.53</v>
      </c>
    </row>
    <row r="97" spans="1:4" ht="18.75" x14ac:dyDescent="0.3">
      <c r="A97" s="17" t="s">
        <v>40</v>
      </c>
      <c r="B97" s="55">
        <v>70.5</v>
      </c>
      <c r="C97" s="52">
        <v>1.071</v>
      </c>
      <c r="D97" s="19">
        <f t="shared" si="5"/>
        <v>1.52</v>
      </c>
    </row>
    <row r="98" spans="1:4" ht="18.75" x14ac:dyDescent="0.3">
      <c r="A98" s="17" t="s">
        <v>41</v>
      </c>
      <c r="B98" s="55">
        <v>20</v>
      </c>
      <c r="C98" s="52">
        <v>1.61</v>
      </c>
      <c r="D98" s="19">
        <f t="shared" si="5"/>
        <v>8.0500000000000007</v>
      </c>
    </row>
    <row r="99" spans="1:4" ht="18.75" x14ac:dyDescent="0.3">
      <c r="A99" s="17" t="s">
        <v>42</v>
      </c>
      <c r="B99" s="55">
        <v>94</v>
      </c>
      <c r="C99" s="52">
        <v>4.3470000000000004</v>
      </c>
      <c r="D99" s="19">
        <f t="shared" si="5"/>
        <v>4.62</v>
      </c>
    </row>
    <row r="100" spans="1:4" ht="18.75" x14ac:dyDescent="0.3">
      <c r="A100" s="17" t="s">
        <v>43</v>
      </c>
      <c r="B100" s="55">
        <v>662.2</v>
      </c>
      <c r="C100" s="52">
        <v>15.117000000000001</v>
      </c>
      <c r="D100" s="19">
        <f t="shared" si="5"/>
        <v>2.2799999999999998</v>
      </c>
    </row>
    <row r="101" spans="1:4" ht="18.75" x14ac:dyDescent="0.3">
      <c r="A101" s="17" t="s">
        <v>44</v>
      </c>
      <c r="B101" s="55">
        <v>25</v>
      </c>
      <c r="C101" s="52">
        <v>2.4350000000000001</v>
      </c>
      <c r="D101" s="19">
        <f t="shared" si="5"/>
        <v>9.74</v>
      </c>
    </row>
    <row r="102" spans="1:4" ht="18.75" x14ac:dyDescent="0.3">
      <c r="A102" s="17" t="s">
        <v>45</v>
      </c>
      <c r="B102" s="55">
        <v>124.8</v>
      </c>
      <c r="C102" s="52">
        <v>1.7669999999999999</v>
      </c>
      <c r="D102" s="19">
        <f>ROUND((C102*100)/B102,2)</f>
        <v>1.42</v>
      </c>
    </row>
    <row r="103" spans="1:4" ht="18.75" x14ac:dyDescent="0.3">
      <c r="A103" s="17" t="s">
        <v>53</v>
      </c>
      <c r="B103" s="55">
        <v>15.7</v>
      </c>
      <c r="C103" s="52">
        <v>4.0000000000000001E-3</v>
      </c>
      <c r="D103" s="19">
        <f t="shared" si="5"/>
        <v>0.03</v>
      </c>
    </row>
    <row r="104" spans="1:4" ht="18.75" x14ac:dyDescent="0.3">
      <c r="A104" s="17" t="s">
        <v>46</v>
      </c>
      <c r="B104" s="55">
        <v>98</v>
      </c>
      <c r="C104" s="52">
        <v>1.7150000000000001</v>
      </c>
      <c r="D104" s="19">
        <f t="shared" si="5"/>
        <v>1.75</v>
      </c>
    </row>
    <row r="105" spans="1:4" ht="18.75" x14ac:dyDescent="0.3">
      <c r="A105" s="17" t="s">
        <v>47</v>
      </c>
      <c r="B105" s="55">
        <v>652</v>
      </c>
      <c r="C105" s="52">
        <v>20.684000000000001</v>
      </c>
      <c r="D105" s="19">
        <f t="shared" si="5"/>
        <v>3.17</v>
      </c>
    </row>
    <row r="106" spans="1:4" ht="18.75" x14ac:dyDescent="0.3">
      <c r="A106" s="17" t="s">
        <v>21</v>
      </c>
      <c r="B106" s="55">
        <v>75.099999999999994</v>
      </c>
      <c r="C106" s="52">
        <v>0.57299999999999995</v>
      </c>
      <c r="D106" s="19">
        <f t="shared" si="5"/>
        <v>0.76</v>
      </c>
    </row>
    <row r="107" spans="1:4" ht="18.75" x14ac:dyDescent="0.3">
      <c r="A107" s="17" t="s">
        <v>48</v>
      </c>
      <c r="B107" s="55">
        <v>7.5</v>
      </c>
      <c r="C107" s="52">
        <v>1.4999999999999999E-2</v>
      </c>
      <c r="D107" s="19">
        <f t="shared" si="5"/>
        <v>0.2</v>
      </c>
    </row>
    <row r="108" spans="1:4" s="15" customFormat="1" ht="33.75" customHeight="1" x14ac:dyDescent="0.3">
      <c r="A108" s="17" t="s">
        <v>49</v>
      </c>
      <c r="B108" s="55">
        <v>28.3</v>
      </c>
      <c r="C108" s="52">
        <v>0.48899999999999999</v>
      </c>
      <c r="D108" s="19">
        <f t="shared" si="5"/>
        <v>1.73</v>
      </c>
    </row>
    <row r="109" spans="1:4" ht="18.75" x14ac:dyDescent="0.3">
      <c r="A109" s="17" t="s">
        <v>67</v>
      </c>
      <c r="B109" s="55">
        <v>10</v>
      </c>
      <c r="C109" s="52">
        <v>0.11899999999999999</v>
      </c>
      <c r="D109" s="19">
        <f t="shared" si="5"/>
        <v>1.19</v>
      </c>
    </row>
    <row r="110" spans="1:4" ht="18.75" x14ac:dyDescent="0.3">
      <c r="A110" s="18" t="s">
        <v>52</v>
      </c>
      <c r="B110" s="55">
        <v>8.1999999999999993</v>
      </c>
      <c r="C110" s="52">
        <v>8.0000000000000002E-3</v>
      </c>
      <c r="D110" s="19">
        <f t="shared" si="5"/>
        <v>0.1</v>
      </c>
    </row>
    <row r="111" spans="1:4" ht="18.75" x14ac:dyDescent="0.3">
      <c r="A111" s="18" t="s">
        <v>51</v>
      </c>
      <c r="B111" s="55">
        <v>6</v>
      </c>
      <c r="C111" s="52">
        <v>0</v>
      </c>
      <c r="D111" s="19">
        <f t="shared" si="5"/>
        <v>0</v>
      </c>
    </row>
    <row r="112" spans="1:4" ht="18.75" x14ac:dyDescent="0.3">
      <c r="A112" s="18" t="s">
        <v>50</v>
      </c>
      <c r="B112" s="55">
        <v>4.7</v>
      </c>
      <c r="C112" s="52">
        <v>0</v>
      </c>
      <c r="D112" s="19">
        <f t="shared" si="5"/>
        <v>0</v>
      </c>
    </row>
    <row r="113" spans="1:4" ht="18.75" x14ac:dyDescent="0.3">
      <c r="A113" s="14" t="s">
        <v>33</v>
      </c>
      <c r="B113" s="20">
        <f>SUM(B92:B112)</f>
        <v>3011.7</v>
      </c>
      <c r="C113" s="20">
        <f>SUM(C92:C112)</f>
        <v>86</v>
      </c>
      <c r="D113" s="16">
        <f>ROUND((C113*100)/B113,2)</f>
        <v>2.86</v>
      </c>
    </row>
  </sheetData>
  <mergeCells count="26">
    <mergeCell ref="G1:J1"/>
    <mergeCell ref="A2:D2"/>
    <mergeCell ref="C3:D3"/>
    <mergeCell ref="C4:D4"/>
    <mergeCell ref="A47:A52"/>
    <mergeCell ref="B47:B52"/>
    <mergeCell ref="C47:C52"/>
    <mergeCell ref="D47:D52"/>
    <mergeCell ref="A18:D18"/>
    <mergeCell ref="A22:D22"/>
    <mergeCell ref="A44:D44"/>
    <mergeCell ref="B19:D19"/>
    <mergeCell ref="A19:A21"/>
    <mergeCell ref="B20:B21"/>
    <mergeCell ref="C20:C21"/>
    <mergeCell ref="D20:D21"/>
    <mergeCell ref="A17:D17"/>
    <mergeCell ref="A1:D1"/>
    <mergeCell ref="A54:D54"/>
    <mergeCell ref="A67:D67"/>
    <mergeCell ref="A91:D91"/>
    <mergeCell ref="A6:D6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2017-03-23T13:51:23Z</dcterms:modified>
</cp:coreProperties>
</file>