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7715" windowHeight="5655" activeTab="0"/>
  </bookViews>
  <sheets>
    <sheet name="ИТОГ" sheetId="1" r:id="rId1"/>
    <sheet name="Лист4" sheetId="2" r:id="rId2"/>
  </sheets>
  <definedNames/>
  <calcPr fullCalcOnLoad="1"/>
</workbook>
</file>

<file path=xl/comments1.xml><?xml version="1.0" encoding="utf-8"?>
<comments xmlns="http://schemas.openxmlformats.org/spreadsheetml/2006/main">
  <authors>
    <author>Дукин Константин Васильевич</author>
  </authors>
  <commentList>
    <comment ref="J30" authorId="0">
      <text>
        <r>
          <rPr>
            <b/>
            <sz val="9"/>
            <rFont val="Tahoma"/>
            <family val="2"/>
          </rPr>
          <t>Дукин Константин Васильевич:</t>
        </r>
        <r>
          <rPr>
            <sz val="9"/>
            <rFont val="Tahoma"/>
            <family val="2"/>
          </rPr>
          <t xml:space="preserve">
Формула 
</t>
        </r>
      </text>
    </comment>
    <comment ref="Q30" authorId="0">
      <text>
        <r>
          <rPr>
            <b/>
            <sz val="9"/>
            <rFont val="Tahoma"/>
            <family val="2"/>
          </rPr>
          <t>Дукин Константин Васильевич:</t>
        </r>
        <r>
          <rPr>
            <sz val="9"/>
            <rFont val="Tahoma"/>
            <family val="2"/>
          </rPr>
          <t xml:space="preserve">
Пересчет по новым коэффициентам
</t>
        </r>
      </text>
    </comment>
  </commentList>
</comments>
</file>

<file path=xl/sharedStrings.xml><?xml version="1.0" encoding="utf-8"?>
<sst xmlns="http://schemas.openxmlformats.org/spreadsheetml/2006/main" count="739" uniqueCount="43">
  <si>
    <t>№ п/п</t>
  </si>
  <si>
    <t>Район промысла</t>
  </si>
  <si>
    <t>Вид ВБР</t>
  </si>
  <si>
    <t>Вид рыболовства</t>
  </si>
  <si>
    <t>Итого</t>
  </si>
  <si>
    <t>Плотва</t>
  </si>
  <si>
    <t>Балт.м.(СВА)</t>
  </si>
  <si>
    <t>Прибрежное</t>
  </si>
  <si>
    <t>Калининградская область</t>
  </si>
  <si>
    <t>Чудское и Теплое озера</t>
  </si>
  <si>
    <t>Не определен</t>
  </si>
  <si>
    <t>Промышленное*</t>
  </si>
  <si>
    <t>Псковское озеро</t>
  </si>
  <si>
    <t>Щука</t>
  </si>
  <si>
    <t>Окунь пресн.</t>
  </si>
  <si>
    <t>Налим</t>
  </si>
  <si>
    <t>Сиги</t>
  </si>
  <si>
    <t>Снеток</t>
  </si>
  <si>
    <t>Салака</t>
  </si>
  <si>
    <t>Ленинградская область</t>
  </si>
  <si>
    <t>г. Санкт-Петербург</t>
  </si>
  <si>
    <t>подрайон 26 Балт.м</t>
  </si>
  <si>
    <t>подрайон 32 Балт.м</t>
  </si>
  <si>
    <t>Шпрот</t>
  </si>
  <si>
    <t>Ерш</t>
  </si>
  <si>
    <t>Ряпушка</t>
  </si>
  <si>
    <t>Треска</t>
  </si>
  <si>
    <t>Корюшки</t>
  </si>
  <si>
    <t>Чехонь</t>
  </si>
  <si>
    <t>Угорь речной</t>
  </si>
  <si>
    <t>Судак</t>
  </si>
  <si>
    <t>Вислинский залив</t>
  </si>
  <si>
    <t>Куршский залив</t>
  </si>
  <si>
    <t>Лосось балт.</t>
  </si>
  <si>
    <t>Камбала тюрбо</t>
  </si>
  <si>
    <t>Камбалы речные</t>
  </si>
  <si>
    <t>Лещ пресн.</t>
  </si>
  <si>
    <t>Пресноводные проч.</t>
  </si>
  <si>
    <t>Субъекты РФ</t>
  </si>
  <si>
    <t>Размер суммы суммарных объемов</t>
  </si>
  <si>
    <t xml:space="preserve">Размер удельного веса доли </t>
  </si>
  <si>
    <t>Сумма удельных весов</t>
  </si>
  <si>
    <t>№
 п/п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</si>
</sst>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164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164" fontId="0" fillId="34" borderId="0" xfId="0" applyNumberFormat="1" applyFill="1" applyBorder="1" applyAlignment="1">
      <alignment/>
    </xf>
    <xf numFmtId="165" fontId="0" fillId="34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164" fontId="0" fillId="35" borderId="0" xfId="0" applyNumberFormat="1" applyFill="1" applyBorder="1" applyAlignment="1">
      <alignment/>
    </xf>
    <xf numFmtId="165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 horizontal="center" vertical="center" wrapText="1"/>
    </xf>
    <xf numFmtId="0" fontId="0" fillId="36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164" fontId="5" fillId="0" borderId="11" xfId="0" applyNumberFormat="1" applyFont="1" applyBorder="1" applyAlignment="1">
      <alignment/>
    </xf>
    <xf numFmtId="165" fontId="5" fillId="0" borderId="11" xfId="0" applyNumberFormat="1" applyFont="1" applyFill="1" applyBorder="1" applyAlignment="1">
      <alignment/>
    </xf>
    <xf numFmtId="165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164" fontId="5" fillId="0" borderId="12" xfId="0" applyNumberFormat="1" applyFont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12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5" fontId="0" fillId="0" borderId="16" xfId="0" applyNumberFormat="1" applyFill="1" applyBorder="1" applyAlignment="1">
      <alignment/>
    </xf>
    <xf numFmtId="165" fontId="5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Border="1" applyAlignment="1">
      <alignment/>
    </xf>
    <xf numFmtId="165" fontId="5" fillId="0" borderId="13" xfId="0" applyNumberFormat="1" applyFont="1" applyFill="1" applyBorder="1" applyAlignment="1">
      <alignment/>
    </xf>
    <xf numFmtId="165" fontId="5" fillId="0" borderId="14" xfId="0" applyNumberFormat="1" applyFont="1" applyBorder="1" applyAlignment="1">
      <alignment/>
    </xf>
    <xf numFmtId="0" fontId="0" fillId="0" borderId="19" xfId="0" applyBorder="1" applyAlignment="1">
      <alignment/>
    </xf>
    <xf numFmtId="165" fontId="5" fillId="0" borderId="15" xfId="0" applyNumberFormat="1" applyFont="1" applyBorder="1" applyAlignment="1">
      <alignment/>
    </xf>
    <xf numFmtId="0" fontId="0" fillId="0" borderId="20" xfId="0" applyBorder="1" applyAlignment="1">
      <alignment/>
    </xf>
    <xf numFmtId="165" fontId="5" fillId="0" borderId="16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/>
    </xf>
    <xf numFmtId="165" fontId="5" fillId="0" borderId="16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wrapText="1"/>
    </xf>
    <xf numFmtId="164" fontId="0" fillId="0" borderId="22" xfId="0" applyNumberForma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65" fontId="5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/>
    </xf>
    <xf numFmtId="164" fontId="0" fillId="0" borderId="16" xfId="0" applyNumberFormat="1" applyFill="1" applyBorder="1" applyAlignment="1">
      <alignment/>
    </xf>
    <xf numFmtId="165" fontId="5" fillId="0" borderId="17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23" xfId="0" applyFill="1" applyBorder="1" applyAlignment="1">
      <alignment/>
    </xf>
    <xf numFmtId="165" fontId="0" fillId="0" borderId="24" xfId="0" applyNumberFormat="1" applyFill="1" applyBorder="1" applyAlignment="1">
      <alignment/>
    </xf>
    <xf numFmtId="164" fontId="5" fillId="37" borderId="13" xfId="0" applyNumberFormat="1" applyFont="1" applyFill="1" applyBorder="1" applyAlignment="1">
      <alignment/>
    </xf>
    <xf numFmtId="164" fontId="5" fillId="37" borderId="10" xfId="0" applyNumberFormat="1" applyFont="1" applyFill="1" applyBorder="1" applyAlignment="1">
      <alignment/>
    </xf>
    <xf numFmtId="0" fontId="0" fillId="37" borderId="10" xfId="0" applyFill="1" applyBorder="1" applyAlignment="1">
      <alignment horizontal="center" vertical="center" wrapText="1"/>
    </xf>
    <xf numFmtId="164" fontId="0" fillId="37" borderId="10" xfId="0" applyNumberFormat="1" applyFill="1" applyBorder="1" applyAlignment="1">
      <alignment/>
    </xf>
    <xf numFmtId="164" fontId="0" fillId="37" borderId="0" xfId="0" applyNumberFormat="1" applyFill="1" applyBorder="1" applyAlignment="1">
      <alignment/>
    </xf>
    <xf numFmtId="164" fontId="5" fillId="37" borderId="16" xfId="0" applyNumberFormat="1" applyFont="1" applyFill="1" applyBorder="1" applyAlignment="1">
      <alignment/>
    </xf>
    <xf numFmtId="164" fontId="0" fillId="37" borderId="13" xfId="0" applyNumberFormat="1" applyFill="1" applyBorder="1" applyAlignment="1">
      <alignment/>
    </xf>
    <xf numFmtId="164" fontId="0" fillId="37" borderId="16" xfId="0" applyNumberFormat="1" applyFill="1" applyBorder="1" applyAlignment="1">
      <alignment/>
    </xf>
    <xf numFmtId="164" fontId="0" fillId="37" borderId="11" xfId="0" applyNumberFormat="1" applyFill="1" applyBorder="1" applyAlignment="1">
      <alignment/>
    </xf>
    <xf numFmtId="164" fontId="0" fillId="37" borderId="22" xfId="0" applyNumberFormat="1" applyFill="1" applyBorder="1" applyAlignment="1">
      <alignment/>
    </xf>
    <xf numFmtId="164" fontId="0" fillId="37" borderId="12" xfId="0" applyNumberFormat="1" applyFill="1" applyBorder="1" applyAlignment="1">
      <alignment/>
    </xf>
    <xf numFmtId="164" fontId="5" fillId="37" borderId="12" xfId="0" applyNumberFormat="1" applyFont="1" applyFill="1" applyBorder="1" applyAlignment="1">
      <alignment/>
    </xf>
    <xf numFmtId="164" fontId="5" fillId="37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zoomScale="90" zoomScaleNormal="90" zoomScalePageLayoutView="0" workbookViewId="0" topLeftCell="A66">
      <selection activeCell="C14" sqref="C14"/>
    </sheetView>
  </sheetViews>
  <sheetFormatPr defaultColWidth="9.140625" defaultRowHeight="15"/>
  <cols>
    <col min="1" max="1" width="6.421875" style="6" customWidth="1"/>
    <col min="2" max="2" width="20.00390625" style="6" customWidth="1"/>
    <col min="3" max="3" width="21.7109375" style="6" customWidth="1"/>
    <col min="4" max="4" width="17.00390625" style="6" customWidth="1"/>
    <col min="5" max="5" width="22.7109375" style="6" customWidth="1"/>
    <col min="6" max="14" width="13.7109375" style="6" customWidth="1"/>
    <col min="15" max="15" width="13.7109375" style="135" customWidth="1"/>
    <col min="16" max="16" width="14.28125" style="6" customWidth="1"/>
    <col min="17" max="17" width="14.8515625" style="10" customWidth="1"/>
    <col min="18" max="18" width="16.140625" style="6" customWidth="1"/>
    <col min="19" max="19" width="9.140625" style="10" customWidth="1"/>
    <col min="20" max="16384" width="9.140625" style="6" customWidth="1"/>
  </cols>
  <sheetData>
    <row r="1" spans="1:19" s="5" customFormat="1" ht="53.25" customHeight="1">
      <c r="A1" s="86" t="s">
        <v>42</v>
      </c>
      <c r="B1" s="86" t="s">
        <v>2</v>
      </c>
      <c r="C1" s="86" t="s">
        <v>1</v>
      </c>
      <c r="D1" s="86" t="s">
        <v>3</v>
      </c>
      <c r="E1" s="86" t="s">
        <v>38</v>
      </c>
      <c r="F1" s="86">
        <v>2009</v>
      </c>
      <c r="G1" s="86">
        <v>2010</v>
      </c>
      <c r="H1" s="86">
        <v>2011</v>
      </c>
      <c r="I1" s="87">
        <v>2012</v>
      </c>
      <c r="J1" s="86">
        <v>2013</v>
      </c>
      <c r="K1" s="86">
        <v>2014</v>
      </c>
      <c r="L1" s="86">
        <v>2015</v>
      </c>
      <c r="M1" s="86">
        <v>2016</v>
      </c>
      <c r="N1" s="86">
        <v>2017</v>
      </c>
      <c r="O1" s="124" t="s">
        <v>4</v>
      </c>
      <c r="P1" s="86" t="s">
        <v>39</v>
      </c>
      <c r="Q1" s="88" t="s">
        <v>40</v>
      </c>
      <c r="R1" s="86" t="s">
        <v>41</v>
      </c>
      <c r="S1" s="4"/>
    </row>
    <row r="2" spans="1:18" s="10" customFormat="1" ht="30">
      <c r="A2" s="136">
        <v>1</v>
      </c>
      <c r="B2" s="101" t="s">
        <v>5</v>
      </c>
      <c r="C2" s="103" t="s">
        <v>9</v>
      </c>
      <c r="D2" s="101" t="s">
        <v>11</v>
      </c>
      <c r="E2" s="101" t="s">
        <v>10</v>
      </c>
      <c r="F2" s="104">
        <v>377</v>
      </c>
      <c r="G2" s="104">
        <v>349.6</v>
      </c>
      <c r="H2" s="104">
        <v>433.9</v>
      </c>
      <c r="I2" s="104">
        <v>284.3</v>
      </c>
      <c r="J2" s="104">
        <v>264.3</v>
      </c>
      <c r="K2" s="104">
        <v>334.3</v>
      </c>
      <c r="L2" s="104">
        <v>259.4</v>
      </c>
      <c r="M2" s="104">
        <v>284.4</v>
      </c>
      <c r="N2" s="104">
        <v>334.4</v>
      </c>
      <c r="O2" s="125">
        <f aca="true" t="shared" si="0" ref="O2:O12">SUM(F2:N2)</f>
        <v>2921.6</v>
      </c>
      <c r="P2" s="104">
        <v>2921.6</v>
      </c>
      <c r="Q2" s="30">
        <v>100</v>
      </c>
      <c r="R2" s="30">
        <v>100</v>
      </c>
    </row>
    <row r="3" spans="1:18" s="10" customFormat="1" ht="30">
      <c r="A3" s="136">
        <v>2</v>
      </c>
      <c r="B3" s="101" t="s">
        <v>13</v>
      </c>
      <c r="C3" s="103" t="s">
        <v>9</v>
      </c>
      <c r="D3" s="101" t="s">
        <v>11</v>
      </c>
      <c r="E3" s="101" t="s">
        <v>10</v>
      </c>
      <c r="F3" s="104">
        <v>99</v>
      </c>
      <c r="G3" s="104">
        <v>114.8</v>
      </c>
      <c r="H3" s="104">
        <v>106</v>
      </c>
      <c r="I3" s="104">
        <v>157.6</v>
      </c>
      <c r="J3" s="104">
        <v>162.6</v>
      </c>
      <c r="K3" s="104">
        <v>117.6</v>
      </c>
      <c r="L3" s="104">
        <v>122.6</v>
      </c>
      <c r="M3" s="104">
        <v>112.6</v>
      </c>
      <c r="N3" s="104">
        <v>128.35</v>
      </c>
      <c r="O3" s="125">
        <f t="shared" si="0"/>
        <v>1121.15</v>
      </c>
      <c r="P3" s="104">
        <v>1121.15</v>
      </c>
      <c r="Q3" s="30">
        <v>100</v>
      </c>
      <c r="R3" s="30">
        <v>100</v>
      </c>
    </row>
    <row r="4" spans="1:18" s="10" customFormat="1" ht="30">
      <c r="A4" s="136">
        <v>3</v>
      </c>
      <c r="B4" s="101" t="s">
        <v>14</v>
      </c>
      <c r="C4" s="103" t="s">
        <v>9</v>
      </c>
      <c r="D4" s="101" t="s">
        <v>11</v>
      </c>
      <c r="E4" s="101" t="s">
        <v>10</v>
      </c>
      <c r="F4" s="104">
        <v>620.54</v>
      </c>
      <c r="G4" s="104">
        <v>953.1</v>
      </c>
      <c r="H4" s="104">
        <v>1712</v>
      </c>
      <c r="I4" s="104">
        <v>1377.5</v>
      </c>
      <c r="J4" s="104">
        <v>984.5</v>
      </c>
      <c r="K4" s="104">
        <v>784.5</v>
      </c>
      <c r="L4" s="104">
        <v>834.1</v>
      </c>
      <c r="M4" s="104">
        <v>984.1</v>
      </c>
      <c r="N4" s="104">
        <v>1184.1</v>
      </c>
      <c r="O4" s="125">
        <f t="shared" si="0"/>
        <v>9434.44</v>
      </c>
      <c r="P4" s="104">
        <v>9434.44</v>
      </c>
      <c r="Q4" s="30">
        <v>100</v>
      </c>
      <c r="R4" s="30">
        <v>100</v>
      </c>
    </row>
    <row r="5" spans="1:18" s="10" customFormat="1" ht="30">
      <c r="A5" s="136">
        <v>4</v>
      </c>
      <c r="B5" s="101" t="s">
        <v>15</v>
      </c>
      <c r="C5" s="103" t="s">
        <v>9</v>
      </c>
      <c r="D5" s="101" t="s">
        <v>11</v>
      </c>
      <c r="E5" s="101" t="s">
        <v>10</v>
      </c>
      <c r="F5" s="104">
        <v>49.23</v>
      </c>
      <c r="G5" s="104">
        <v>49.3</v>
      </c>
      <c r="H5" s="104">
        <v>49.3</v>
      </c>
      <c r="I5" s="104">
        <v>49.6</v>
      </c>
      <c r="J5" s="104">
        <v>49.6</v>
      </c>
      <c r="K5" s="104">
        <v>49.6</v>
      </c>
      <c r="L5" s="104">
        <v>49.6</v>
      </c>
      <c r="M5" s="104">
        <v>49.6</v>
      </c>
      <c r="N5" s="104">
        <v>49.6</v>
      </c>
      <c r="O5" s="125">
        <f t="shared" si="0"/>
        <v>445.43000000000006</v>
      </c>
      <c r="P5" s="104">
        <v>445.43000000000006</v>
      </c>
      <c r="Q5" s="30">
        <v>100</v>
      </c>
      <c r="R5" s="30">
        <v>100</v>
      </c>
    </row>
    <row r="6" spans="1:18" s="10" customFormat="1" ht="30">
      <c r="A6" s="136">
        <v>5</v>
      </c>
      <c r="B6" s="101" t="s">
        <v>16</v>
      </c>
      <c r="C6" s="103" t="s">
        <v>9</v>
      </c>
      <c r="D6" s="101" t="s">
        <v>11</v>
      </c>
      <c r="E6" s="101" t="s">
        <v>10</v>
      </c>
      <c r="F6" s="104">
        <v>6.8</v>
      </c>
      <c r="G6" s="104">
        <v>6.9</v>
      </c>
      <c r="H6" s="104">
        <v>4.9</v>
      </c>
      <c r="I6" s="104">
        <v>2.9</v>
      </c>
      <c r="J6" s="104">
        <v>1.9</v>
      </c>
      <c r="K6" s="104">
        <v>0.9</v>
      </c>
      <c r="L6" s="104">
        <v>0.9</v>
      </c>
      <c r="M6" s="104">
        <v>0.9</v>
      </c>
      <c r="N6" s="104">
        <v>0.9</v>
      </c>
      <c r="O6" s="125">
        <f t="shared" si="0"/>
        <v>26.999999999999993</v>
      </c>
      <c r="P6" s="104">
        <v>26.999999999999993</v>
      </c>
      <c r="Q6" s="30">
        <v>100</v>
      </c>
      <c r="R6" s="30">
        <v>100</v>
      </c>
    </row>
    <row r="7" spans="1:18" s="10" customFormat="1" ht="30">
      <c r="A7" s="136">
        <v>6</v>
      </c>
      <c r="B7" s="101" t="s">
        <v>17</v>
      </c>
      <c r="C7" s="103" t="s">
        <v>9</v>
      </c>
      <c r="D7" s="101" t="s">
        <v>11</v>
      </c>
      <c r="E7" s="101" t="s">
        <v>10</v>
      </c>
      <c r="F7" s="104">
        <v>4.42</v>
      </c>
      <c r="G7" s="104">
        <v>4.6</v>
      </c>
      <c r="H7" s="104">
        <v>4.8</v>
      </c>
      <c r="I7" s="104">
        <v>4.7</v>
      </c>
      <c r="J7" s="104">
        <v>4.6</v>
      </c>
      <c r="K7" s="104">
        <v>4.6</v>
      </c>
      <c r="L7" s="104">
        <v>4.6</v>
      </c>
      <c r="M7" s="104">
        <v>4.6</v>
      </c>
      <c r="N7" s="104">
        <v>4.6</v>
      </c>
      <c r="O7" s="125">
        <f t="shared" si="0"/>
        <v>41.52</v>
      </c>
      <c r="P7" s="104">
        <v>41.52</v>
      </c>
      <c r="Q7" s="30">
        <v>100</v>
      </c>
      <c r="R7" s="30">
        <v>100</v>
      </c>
    </row>
    <row r="8" spans="1:18" s="10" customFormat="1" ht="30">
      <c r="A8" s="136">
        <v>7</v>
      </c>
      <c r="B8" s="101" t="s">
        <v>24</v>
      </c>
      <c r="C8" s="103" t="s">
        <v>9</v>
      </c>
      <c r="D8" s="101" t="s">
        <v>11</v>
      </c>
      <c r="E8" s="103" t="s">
        <v>10</v>
      </c>
      <c r="F8" s="104">
        <v>297.43</v>
      </c>
      <c r="G8" s="104">
        <v>289.5</v>
      </c>
      <c r="H8" s="104">
        <v>298.5</v>
      </c>
      <c r="I8" s="104">
        <v>299.5</v>
      </c>
      <c r="J8" s="104">
        <v>149.5</v>
      </c>
      <c r="K8" s="104">
        <v>149.5</v>
      </c>
      <c r="L8" s="104">
        <v>149.5</v>
      </c>
      <c r="M8" s="104">
        <v>149.5</v>
      </c>
      <c r="N8" s="104">
        <v>149.5</v>
      </c>
      <c r="O8" s="125">
        <f t="shared" si="0"/>
        <v>1932.43</v>
      </c>
      <c r="P8" s="104">
        <v>1932.43</v>
      </c>
      <c r="Q8" s="30">
        <v>100</v>
      </c>
      <c r="R8" s="30">
        <v>100</v>
      </c>
    </row>
    <row r="9" spans="1:18" s="10" customFormat="1" ht="30">
      <c r="A9" s="136">
        <v>8</v>
      </c>
      <c r="B9" s="101" t="s">
        <v>25</v>
      </c>
      <c r="C9" s="103" t="s">
        <v>9</v>
      </c>
      <c r="D9" s="101" t="s">
        <v>11</v>
      </c>
      <c r="E9" s="103" t="s">
        <v>10</v>
      </c>
      <c r="F9" s="101"/>
      <c r="G9" s="101"/>
      <c r="H9" s="104">
        <v>9.9</v>
      </c>
      <c r="I9" s="104">
        <v>14.8</v>
      </c>
      <c r="J9" s="104">
        <v>14.6</v>
      </c>
      <c r="K9" s="104">
        <v>24.6</v>
      </c>
      <c r="L9" s="104">
        <v>14.6</v>
      </c>
      <c r="M9" s="104">
        <v>14.6</v>
      </c>
      <c r="N9" s="104">
        <v>44.6</v>
      </c>
      <c r="O9" s="125">
        <f t="shared" si="0"/>
        <v>137.7</v>
      </c>
      <c r="P9" s="104">
        <v>137.7</v>
      </c>
      <c r="Q9" s="30">
        <v>100</v>
      </c>
      <c r="R9" s="30">
        <v>100</v>
      </c>
    </row>
    <row r="10" spans="1:18" s="10" customFormat="1" ht="30">
      <c r="A10" s="136">
        <v>9</v>
      </c>
      <c r="B10" s="101" t="s">
        <v>30</v>
      </c>
      <c r="C10" s="103" t="s">
        <v>9</v>
      </c>
      <c r="D10" s="101" t="s">
        <v>11</v>
      </c>
      <c r="E10" s="103" t="s">
        <v>10</v>
      </c>
      <c r="F10" s="104">
        <v>524.53</v>
      </c>
      <c r="G10" s="104">
        <v>427.6</v>
      </c>
      <c r="H10" s="104">
        <v>578</v>
      </c>
      <c r="I10" s="104">
        <v>703</v>
      </c>
      <c r="J10" s="104">
        <v>640</v>
      </c>
      <c r="K10" s="104">
        <v>640</v>
      </c>
      <c r="L10" s="104">
        <v>640.6</v>
      </c>
      <c r="M10" s="104">
        <v>715.6</v>
      </c>
      <c r="N10" s="104">
        <v>856.85</v>
      </c>
      <c r="O10" s="125">
        <f t="shared" si="0"/>
        <v>5726.180000000001</v>
      </c>
      <c r="P10" s="104">
        <v>5726.180000000001</v>
      </c>
      <c r="Q10" s="30">
        <v>100</v>
      </c>
      <c r="R10" s="30">
        <v>100</v>
      </c>
    </row>
    <row r="11" spans="1:18" s="10" customFormat="1" ht="30">
      <c r="A11" s="136">
        <v>10</v>
      </c>
      <c r="B11" s="101" t="s">
        <v>36</v>
      </c>
      <c r="C11" s="103" t="s">
        <v>9</v>
      </c>
      <c r="D11" s="101" t="s">
        <v>11</v>
      </c>
      <c r="E11" s="103" t="s">
        <v>10</v>
      </c>
      <c r="F11" s="104">
        <v>567.06</v>
      </c>
      <c r="G11" s="104">
        <v>681.6</v>
      </c>
      <c r="H11" s="104">
        <v>560</v>
      </c>
      <c r="I11" s="104">
        <v>641.5</v>
      </c>
      <c r="J11" s="104">
        <v>603.9</v>
      </c>
      <c r="K11" s="104">
        <v>703.9</v>
      </c>
      <c r="L11" s="104">
        <v>664.3</v>
      </c>
      <c r="M11" s="104">
        <v>679.3</v>
      </c>
      <c r="N11" s="104">
        <v>790.55</v>
      </c>
      <c r="O11" s="125">
        <f t="shared" si="0"/>
        <v>5892.110000000001</v>
      </c>
      <c r="P11" s="104">
        <v>5892.110000000001</v>
      </c>
      <c r="Q11" s="30">
        <v>100</v>
      </c>
      <c r="R11" s="30">
        <v>100</v>
      </c>
    </row>
    <row r="12" spans="1:18" s="10" customFormat="1" ht="30">
      <c r="A12" s="136">
        <v>11</v>
      </c>
      <c r="B12" s="101" t="s">
        <v>37</v>
      </c>
      <c r="C12" s="103" t="s">
        <v>9</v>
      </c>
      <c r="D12" s="101" t="s">
        <v>11</v>
      </c>
      <c r="E12" s="103" t="s">
        <v>10</v>
      </c>
      <c r="F12" s="104">
        <v>44.42</v>
      </c>
      <c r="G12" s="104">
        <v>44.3</v>
      </c>
      <c r="H12" s="104">
        <v>44.3</v>
      </c>
      <c r="I12" s="104">
        <v>47.1</v>
      </c>
      <c r="J12" s="104">
        <v>21.6</v>
      </c>
      <c r="K12" s="104">
        <v>21.6</v>
      </c>
      <c r="L12" s="104">
        <v>22.1</v>
      </c>
      <c r="M12" s="104">
        <v>24.5</v>
      </c>
      <c r="N12" s="101"/>
      <c r="O12" s="125">
        <f t="shared" si="0"/>
        <v>269.91999999999996</v>
      </c>
      <c r="P12" s="104">
        <v>269.91999999999996</v>
      </c>
      <c r="Q12" s="30">
        <v>100</v>
      </c>
      <c r="R12" s="30">
        <v>100</v>
      </c>
    </row>
    <row r="13" spans="1:18" s="10" customFormat="1" ht="15">
      <c r="A13" s="136">
        <v>12</v>
      </c>
      <c r="B13" s="101" t="s">
        <v>5</v>
      </c>
      <c r="C13" s="103" t="s">
        <v>12</v>
      </c>
      <c r="D13" s="101" t="s">
        <v>11</v>
      </c>
      <c r="E13" s="101" t="s">
        <v>10</v>
      </c>
      <c r="F13" s="104">
        <v>294.52</v>
      </c>
      <c r="G13" s="104">
        <v>237.3</v>
      </c>
      <c r="H13" s="104">
        <v>186.5</v>
      </c>
      <c r="I13" s="104">
        <v>297.8</v>
      </c>
      <c r="J13" s="104">
        <v>147.9</v>
      </c>
      <c r="K13" s="104">
        <v>197.9</v>
      </c>
      <c r="L13" s="104">
        <v>197.8</v>
      </c>
      <c r="M13" s="104">
        <v>197.8</v>
      </c>
      <c r="N13" s="104">
        <v>197.8</v>
      </c>
      <c r="O13" s="125">
        <f aca="true" t="shared" si="1" ref="O13:O21">SUM(F13:N13)</f>
        <v>1955.32</v>
      </c>
      <c r="P13" s="104">
        <v>1955.32</v>
      </c>
      <c r="Q13" s="30">
        <v>100</v>
      </c>
      <c r="R13" s="30">
        <v>100</v>
      </c>
    </row>
    <row r="14" spans="1:18" s="10" customFormat="1" ht="15">
      <c r="A14" s="136">
        <v>13</v>
      </c>
      <c r="B14" s="101" t="s">
        <v>13</v>
      </c>
      <c r="C14" s="103" t="s">
        <v>12</v>
      </c>
      <c r="D14" s="101" t="s">
        <v>11</v>
      </c>
      <c r="E14" s="101" t="s">
        <v>10</v>
      </c>
      <c r="F14" s="104">
        <v>56.74</v>
      </c>
      <c r="G14" s="104">
        <v>57.7</v>
      </c>
      <c r="H14" s="104">
        <v>58</v>
      </c>
      <c r="I14" s="104">
        <v>99</v>
      </c>
      <c r="J14" s="104">
        <v>59</v>
      </c>
      <c r="K14" s="104">
        <v>59</v>
      </c>
      <c r="L14" s="104">
        <v>49</v>
      </c>
      <c r="M14" s="104">
        <v>59</v>
      </c>
      <c r="N14" s="104">
        <v>52</v>
      </c>
      <c r="O14" s="125">
        <f t="shared" si="1"/>
        <v>549.44</v>
      </c>
      <c r="P14" s="104">
        <v>549.44</v>
      </c>
      <c r="Q14" s="30">
        <v>100</v>
      </c>
      <c r="R14" s="30">
        <v>100</v>
      </c>
    </row>
    <row r="15" spans="1:18" s="10" customFormat="1" ht="15">
      <c r="A15" s="136">
        <v>14</v>
      </c>
      <c r="B15" s="101" t="s">
        <v>14</v>
      </c>
      <c r="C15" s="103" t="s">
        <v>12</v>
      </c>
      <c r="D15" s="101" t="s">
        <v>11</v>
      </c>
      <c r="E15" s="101" t="s">
        <v>10</v>
      </c>
      <c r="F15" s="104">
        <v>46.32</v>
      </c>
      <c r="G15" s="104">
        <v>40</v>
      </c>
      <c r="H15" s="104">
        <v>99</v>
      </c>
      <c r="I15" s="104">
        <v>99.4</v>
      </c>
      <c r="J15" s="104">
        <v>99</v>
      </c>
      <c r="K15" s="104">
        <v>99</v>
      </c>
      <c r="L15" s="104">
        <v>99.4</v>
      </c>
      <c r="M15" s="104">
        <v>99.4</v>
      </c>
      <c r="N15" s="104">
        <v>154.4</v>
      </c>
      <c r="O15" s="125">
        <f t="shared" si="1"/>
        <v>835.92</v>
      </c>
      <c r="P15" s="104">
        <v>835.92</v>
      </c>
      <c r="Q15" s="30">
        <v>100</v>
      </c>
      <c r="R15" s="30">
        <v>100</v>
      </c>
    </row>
    <row r="16" spans="1:18" s="10" customFormat="1" ht="15">
      <c r="A16" s="136">
        <v>15</v>
      </c>
      <c r="B16" s="101" t="s">
        <v>15</v>
      </c>
      <c r="C16" s="103" t="s">
        <v>12</v>
      </c>
      <c r="D16" s="101" t="s">
        <v>11</v>
      </c>
      <c r="E16" s="101" t="s">
        <v>10</v>
      </c>
      <c r="F16" s="104">
        <v>9.83</v>
      </c>
      <c r="G16" s="104">
        <v>9.9</v>
      </c>
      <c r="H16" s="104">
        <v>9.9</v>
      </c>
      <c r="I16" s="104">
        <v>9.9</v>
      </c>
      <c r="J16" s="104">
        <v>9.9</v>
      </c>
      <c r="K16" s="104">
        <v>9.9</v>
      </c>
      <c r="L16" s="104">
        <v>9.9</v>
      </c>
      <c r="M16" s="104">
        <v>9.9</v>
      </c>
      <c r="N16" s="104">
        <v>9.9</v>
      </c>
      <c r="O16" s="125">
        <f t="shared" si="1"/>
        <v>89.03000000000002</v>
      </c>
      <c r="P16" s="104">
        <v>89.03000000000002</v>
      </c>
      <c r="Q16" s="30">
        <v>100</v>
      </c>
      <c r="R16" s="30">
        <v>100</v>
      </c>
    </row>
    <row r="17" spans="1:18" s="10" customFormat="1" ht="15">
      <c r="A17" s="136">
        <v>16</v>
      </c>
      <c r="B17" s="101" t="s">
        <v>17</v>
      </c>
      <c r="C17" s="103" t="s">
        <v>12</v>
      </c>
      <c r="D17" s="101" t="s">
        <v>11</v>
      </c>
      <c r="E17" s="101" t="s">
        <v>10</v>
      </c>
      <c r="F17" s="104">
        <v>4.72</v>
      </c>
      <c r="G17" s="104">
        <v>4.9</v>
      </c>
      <c r="H17" s="104">
        <v>4.9</v>
      </c>
      <c r="I17" s="104">
        <v>4.9</v>
      </c>
      <c r="J17" s="104">
        <v>4.9</v>
      </c>
      <c r="K17" s="104">
        <v>4.9</v>
      </c>
      <c r="L17" s="104">
        <v>4.9</v>
      </c>
      <c r="M17" s="104">
        <v>4.9</v>
      </c>
      <c r="N17" s="104">
        <v>4.9</v>
      </c>
      <c r="O17" s="125">
        <f t="shared" si="1"/>
        <v>43.919999999999995</v>
      </c>
      <c r="P17" s="104">
        <v>43.919999999999995</v>
      </c>
      <c r="Q17" s="30">
        <v>100</v>
      </c>
      <c r="R17" s="30">
        <v>100</v>
      </c>
    </row>
    <row r="18" spans="1:18" s="10" customFormat="1" ht="15">
      <c r="A18" s="136">
        <v>17</v>
      </c>
      <c r="B18" s="101" t="s">
        <v>24</v>
      </c>
      <c r="C18" s="103" t="s">
        <v>12</v>
      </c>
      <c r="D18" s="101" t="s">
        <v>11</v>
      </c>
      <c r="E18" s="103" t="s">
        <v>10</v>
      </c>
      <c r="F18" s="104">
        <v>397.41</v>
      </c>
      <c r="G18" s="104">
        <v>389.5</v>
      </c>
      <c r="H18" s="104">
        <v>398.5</v>
      </c>
      <c r="I18" s="104">
        <v>399.5</v>
      </c>
      <c r="J18" s="104">
        <v>199.5</v>
      </c>
      <c r="K18" s="104">
        <v>199.5</v>
      </c>
      <c r="L18" s="104">
        <v>199.5</v>
      </c>
      <c r="M18" s="104">
        <v>99.5</v>
      </c>
      <c r="N18" s="104">
        <v>99.5</v>
      </c>
      <c r="O18" s="125">
        <f t="shared" si="1"/>
        <v>2382.41</v>
      </c>
      <c r="P18" s="104">
        <v>2382.41</v>
      </c>
      <c r="Q18" s="30">
        <v>100</v>
      </c>
      <c r="R18" s="30">
        <v>100</v>
      </c>
    </row>
    <row r="19" spans="1:18" s="10" customFormat="1" ht="15">
      <c r="A19" s="136">
        <v>18</v>
      </c>
      <c r="B19" s="101" t="s">
        <v>30</v>
      </c>
      <c r="C19" s="103" t="s">
        <v>12</v>
      </c>
      <c r="D19" s="101" t="s">
        <v>11</v>
      </c>
      <c r="E19" s="103" t="s">
        <v>10</v>
      </c>
      <c r="F19" s="104">
        <v>92.45</v>
      </c>
      <c r="G19" s="104">
        <v>44.3</v>
      </c>
      <c r="H19" s="104">
        <v>47</v>
      </c>
      <c r="I19" s="104">
        <v>148.2</v>
      </c>
      <c r="J19" s="104">
        <v>98.8</v>
      </c>
      <c r="K19" s="104">
        <v>98.8</v>
      </c>
      <c r="L19" s="104">
        <v>98.2</v>
      </c>
      <c r="M19" s="104">
        <v>98.2</v>
      </c>
      <c r="N19" s="104">
        <v>153.2</v>
      </c>
      <c r="O19" s="125">
        <f t="shared" si="1"/>
        <v>879.1500000000001</v>
      </c>
      <c r="P19" s="104">
        <v>879.1500000000001</v>
      </c>
      <c r="Q19" s="30">
        <v>100</v>
      </c>
      <c r="R19" s="30">
        <v>100</v>
      </c>
    </row>
    <row r="20" spans="1:18" s="10" customFormat="1" ht="15">
      <c r="A20" s="136">
        <v>19</v>
      </c>
      <c r="B20" s="101" t="s">
        <v>36</v>
      </c>
      <c r="C20" s="103" t="s">
        <v>12</v>
      </c>
      <c r="D20" s="101" t="s">
        <v>11</v>
      </c>
      <c r="E20" s="103" t="s">
        <v>10</v>
      </c>
      <c r="F20" s="104">
        <v>275.82</v>
      </c>
      <c r="G20" s="104">
        <v>282.3</v>
      </c>
      <c r="H20" s="104">
        <v>284.5</v>
      </c>
      <c r="I20" s="104">
        <v>287.6</v>
      </c>
      <c r="J20" s="104">
        <v>288</v>
      </c>
      <c r="K20" s="104">
        <v>238</v>
      </c>
      <c r="L20" s="104">
        <v>167.6</v>
      </c>
      <c r="M20" s="104">
        <v>187.6</v>
      </c>
      <c r="N20" s="104">
        <v>197.6</v>
      </c>
      <c r="O20" s="125">
        <f t="shared" si="1"/>
        <v>2209.02</v>
      </c>
      <c r="P20" s="104">
        <v>2209.02</v>
      </c>
      <c r="Q20" s="30">
        <v>100</v>
      </c>
      <c r="R20" s="30">
        <v>100</v>
      </c>
    </row>
    <row r="21" spans="1:18" s="10" customFormat="1" ht="15">
      <c r="A21" s="136">
        <v>20</v>
      </c>
      <c r="B21" s="101" t="s">
        <v>37</v>
      </c>
      <c r="C21" s="103" t="s">
        <v>12</v>
      </c>
      <c r="D21" s="101" t="s">
        <v>11</v>
      </c>
      <c r="E21" s="103" t="s">
        <v>10</v>
      </c>
      <c r="F21" s="104">
        <v>44.94</v>
      </c>
      <c r="G21" s="104">
        <v>45.4</v>
      </c>
      <c r="H21" s="104">
        <v>46</v>
      </c>
      <c r="I21" s="104">
        <v>49</v>
      </c>
      <c r="J21" s="104">
        <v>24</v>
      </c>
      <c r="K21" s="104">
        <v>24</v>
      </c>
      <c r="L21" s="104">
        <v>23.5</v>
      </c>
      <c r="M21" s="104">
        <v>23.5</v>
      </c>
      <c r="N21" s="101"/>
      <c r="O21" s="125">
        <f t="shared" si="1"/>
        <v>280.34000000000003</v>
      </c>
      <c r="P21" s="104">
        <v>280.34000000000003</v>
      </c>
      <c r="Q21" s="30">
        <v>100</v>
      </c>
      <c r="R21" s="30">
        <v>100</v>
      </c>
    </row>
    <row r="22" spans="1:18" s="10" customFormat="1" ht="30.75" thickBot="1">
      <c r="A22" s="136">
        <v>21</v>
      </c>
      <c r="B22" s="101" t="s">
        <v>5</v>
      </c>
      <c r="C22" s="56" t="s">
        <v>21</v>
      </c>
      <c r="D22" s="101" t="s">
        <v>7</v>
      </c>
      <c r="E22" s="103" t="s">
        <v>8</v>
      </c>
      <c r="F22" s="101"/>
      <c r="G22" s="104">
        <v>619.08</v>
      </c>
      <c r="H22" s="104">
        <v>659.08</v>
      </c>
      <c r="I22" s="104">
        <v>663.9</v>
      </c>
      <c r="J22" s="104">
        <v>663</v>
      </c>
      <c r="K22" s="104">
        <v>663.98</v>
      </c>
      <c r="L22" s="104">
        <v>663.98</v>
      </c>
      <c r="M22" s="104">
        <v>663.98</v>
      </c>
      <c r="N22" s="104">
        <v>668.98</v>
      </c>
      <c r="O22" s="125">
        <f>SUM(F22:N22)</f>
        <v>5265.98</v>
      </c>
      <c r="P22" s="104">
        <v>5265.98</v>
      </c>
      <c r="Q22" s="30">
        <v>100</v>
      </c>
      <c r="R22" s="30">
        <v>100</v>
      </c>
    </row>
    <row r="23" spans="1:18" ht="30.75" hidden="1" thickBot="1">
      <c r="A23" s="136">
        <v>22</v>
      </c>
      <c r="B23" s="6" t="s">
        <v>18</v>
      </c>
      <c r="C23" s="56" t="s">
        <v>21</v>
      </c>
      <c r="D23" s="6" t="s">
        <v>7</v>
      </c>
      <c r="E23" s="5" t="s">
        <v>8</v>
      </c>
      <c r="G23" s="7">
        <v>6921.368</v>
      </c>
      <c r="H23" s="7">
        <v>6504.2</v>
      </c>
      <c r="I23" s="7">
        <v>7708.05</v>
      </c>
      <c r="J23" s="7">
        <v>7184.64</v>
      </c>
      <c r="K23" s="7">
        <v>10115.7</v>
      </c>
      <c r="L23" s="7">
        <v>14355.24</v>
      </c>
      <c r="M23" s="7">
        <v>15140.34</v>
      </c>
      <c r="N23" s="7">
        <v>15348.65</v>
      </c>
      <c r="O23" s="126">
        <f aca="true" t="shared" si="2" ref="O23:O28">SUM(F23:N23)</f>
        <v>83278.188</v>
      </c>
      <c r="P23" s="7"/>
      <c r="Q23" s="8">
        <f>ROUND(O23*100/P$24,3)</f>
        <v>52.339</v>
      </c>
      <c r="R23" s="9"/>
    </row>
    <row r="24" spans="1:18" ht="15.75" hidden="1" thickBot="1">
      <c r="A24" s="136">
        <v>23</v>
      </c>
      <c r="B24" s="6" t="s">
        <v>18</v>
      </c>
      <c r="C24" s="56" t="s">
        <v>21</v>
      </c>
      <c r="D24" s="6" t="s">
        <v>7</v>
      </c>
      <c r="E24" s="5" t="s">
        <v>19</v>
      </c>
      <c r="G24" s="7">
        <v>5035.11</v>
      </c>
      <c r="H24" s="7">
        <v>4729.7</v>
      </c>
      <c r="I24" s="7">
        <v>5605.05</v>
      </c>
      <c r="J24" s="7">
        <v>5224.46</v>
      </c>
      <c r="K24" s="7">
        <v>7355.8</v>
      </c>
      <c r="L24" s="7">
        <v>10438.68</v>
      </c>
      <c r="M24" s="7">
        <v>11009.58</v>
      </c>
      <c r="N24" s="7">
        <v>11161.057</v>
      </c>
      <c r="O24" s="126">
        <f t="shared" si="2"/>
        <v>60559.437000000005</v>
      </c>
      <c r="P24" s="9">
        <f>SUM(O23:O25)</f>
        <v>159112.797</v>
      </c>
      <c r="Q24" s="8">
        <f>ROUND(O24*100/P$24,3)</f>
        <v>38.061</v>
      </c>
      <c r="R24" s="9">
        <f>SUM(Q23:Q25)</f>
        <v>100</v>
      </c>
    </row>
    <row r="25" spans="1:18" ht="15.75" hidden="1" thickBot="1">
      <c r="A25" s="136">
        <v>24</v>
      </c>
      <c r="B25" s="6" t="s">
        <v>18</v>
      </c>
      <c r="C25" s="56" t="s">
        <v>21</v>
      </c>
      <c r="D25" s="6" t="s">
        <v>7</v>
      </c>
      <c r="E25" s="5" t="s">
        <v>20</v>
      </c>
      <c r="G25" s="7">
        <v>1270.022</v>
      </c>
      <c r="H25" s="7">
        <v>1193</v>
      </c>
      <c r="I25" s="7">
        <v>1413.8</v>
      </c>
      <c r="J25" s="7">
        <v>1317.8</v>
      </c>
      <c r="K25" s="7">
        <v>1855.4</v>
      </c>
      <c r="L25" s="7">
        <v>2632.98</v>
      </c>
      <c r="M25" s="7">
        <v>2776.98</v>
      </c>
      <c r="N25" s="7">
        <v>2815.19</v>
      </c>
      <c r="O25" s="126">
        <f t="shared" si="2"/>
        <v>15275.172</v>
      </c>
      <c r="P25" s="7"/>
      <c r="Q25" s="8">
        <f>ROUND(O25*100/P$24,3)</f>
        <v>9.6</v>
      </c>
      <c r="R25" s="9"/>
    </row>
    <row r="26" spans="1:18" ht="30.75" hidden="1" thickBot="1">
      <c r="A26" s="136">
        <v>25</v>
      </c>
      <c r="B26" s="6" t="s">
        <v>18</v>
      </c>
      <c r="C26" s="56" t="s">
        <v>21</v>
      </c>
      <c r="D26" s="6" t="s">
        <v>7</v>
      </c>
      <c r="E26" s="5" t="s">
        <v>8</v>
      </c>
      <c r="F26" s="7">
        <v>10429.818</v>
      </c>
      <c r="O26" s="126">
        <f t="shared" si="2"/>
        <v>10429.818</v>
      </c>
      <c r="P26" s="7"/>
      <c r="Q26" s="8">
        <f>ROUND(O26*100/P$27,3)</f>
        <v>91.856</v>
      </c>
      <c r="R26" s="9"/>
    </row>
    <row r="27" spans="1:18" ht="15.75" hidden="1" thickBot="1">
      <c r="A27" s="136">
        <v>26</v>
      </c>
      <c r="B27" s="6" t="s">
        <v>18</v>
      </c>
      <c r="C27" s="56" t="s">
        <v>21</v>
      </c>
      <c r="D27" s="6" t="s">
        <v>7</v>
      </c>
      <c r="E27" s="5" t="s">
        <v>20</v>
      </c>
      <c r="F27" s="7">
        <v>924.659</v>
      </c>
      <c r="O27" s="126">
        <f t="shared" si="2"/>
        <v>924.659</v>
      </c>
      <c r="P27" s="9">
        <f>SUM(O26:O27)</f>
        <v>11354.476999999999</v>
      </c>
      <c r="Q27" s="8">
        <f>ROUND(O27*100/P$27,3)</f>
        <v>8.144</v>
      </c>
      <c r="R27" s="9">
        <f>SUM(Q26:Q27)</f>
        <v>100</v>
      </c>
    </row>
    <row r="28" spans="1:18" ht="15.75" hidden="1" thickBot="1">
      <c r="A28" s="136">
        <v>27</v>
      </c>
      <c r="B28" s="6" t="s">
        <v>18</v>
      </c>
      <c r="C28" s="56" t="s">
        <v>21</v>
      </c>
      <c r="D28" s="6" t="s">
        <v>7</v>
      </c>
      <c r="E28" s="5" t="s">
        <v>19</v>
      </c>
      <c r="F28" s="7">
        <v>4457.023</v>
      </c>
      <c r="O28" s="126">
        <f t="shared" si="2"/>
        <v>4457.023</v>
      </c>
      <c r="P28" s="7">
        <v>4457.023</v>
      </c>
      <c r="Q28" s="8">
        <v>100</v>
      </c>
      <c r="R28" s="9">
        <v>100</v>
      </c>
    </row>
    <row r="29" spans="1:18" s="19" customFormat="1" ht="15.75" hidden="1" thickBot="1">
      <c r="A29" s="136">
        <v>28</v>
      </c>
      <c r="C29" s="56" t="s">
        <v>21</v>
      </c>
      <c r="E29" s="20"/>
      <c r="F29" s="21"/>
      <c r="O29" s="126"/>
      <c r="P29" s="21"/>
      <c r="Q29" s="22"/>
      <c r="R29" s="22"/>
    </row>
    <row r="30" spans="1:18" ht="30">
      <c r="A30" s="136">
        <f>A22+1</f>
        <v>22</v>
      </c>
      <c r="B30" s="92" t="s">
        <v>18</v>
      </c>
      <c r="C30" s="56" t="s">
        <v>21</v>
      </c>
      <c r="D30" s="94" t="s">
        <v>7</v>
      </c>
      <c r="E30" s="93" t="s">
        <v>8</v>
      </c>
      <c r="F30" s="122">
        <v>8429.818</v>
      </c>
      <c r="G30" s="122">
        <v>4921.368</v>
      </c>
      <c r="H30" s="122">
        <v>4504.2</v>
      </c>
      <c r="I30" s="122">
        <v>5708.05</v>
      </c>
      <c r="J30" s="122">
        <f>7184.64-2500</f>
        <v>4684.64</v>
      </c>
      <c r="K30" s="122">
        <f>10115.7-K31</f>
        <v>7115.700000000001</v>
      </c>
      <c r="L30" s="84">
        <f>14355.24-3000</f>
        <v>11355.24</v>
      </c>
      <c r="M30" s="84">
        <f>15140.34-M31</f>
        <v>11640.445</v>
      </c>
      <c r="N30" s="84">
        <f>15348.65-N31</f>
        <v>10365.65</v>
      </c>
      <c r="O30" s="122">
        <f>SUM(F30:N30)</f>
        <v>68725.11099999999</v>
      </c>
      <c r="P30" s="84"/>
      <c r="Q30" s="75">
        <f>ROUND(O30*100/P$33,3)</f>
        <v>39.288</v>
      </c>
      <c r="R30" s="76"/>
    </row>
    <row r="31" spans="1:19" s="26" customFormat="1" ht="30">
      <c r="A31" s="136">
        <f aca="true" t="shared" si="3" ref="A31:A47">A23+1</f>
        <v>23</v>
      </c>
      <c r="B31" s="95" t="s">
        <v>18</v>
      </c>
      <c r="C31" s="45" t="s">
        <v>31</v>
      </c>
      <c r="D31" s="44" t="s">
        <v>7</v>
      </c>
      <c r="E31" s="45" t="s">
        <v>8</v>
      </c>
      <c r="F31" s="123">
        <v>2000</v>
      </c>
      <c r="G31" s="123">
        <v>2000</v>
      </c>
      <c r="H31" s="123">
        <v>2000</v>
      </c>
      <c r="I31" s="123">
        <v>2000</v>
      </c>
      <c r="J31" s="123">
        <v>2500</v>
      </c>
      <c r="K31" s="123">
        <v>3000</v>
      </c>
      <c r="L31" s="89">
        <v>3000</v>
      </c>
      <c r="M31" s="89">
        <v>3499.895</v>
      </c>
      <c r="N31" s="89">
        <v>4983</v>
      </c>
      <c r="O31" s="123">
        <f>SUM(F31:N31)</f>
        <v>24982.895</v>
      </c>
      <c r="P31" s="89"/>
      <c r="Q31" s="42">
        <f>ROUND(O31*100/P$33,3)</f>
        <v>14.282</v>
      </c>
      <c r="R31" s="78"/>
      <c r="S31" s="25"/>
    </row>
    <row r="32" spans="1:18" ht="15">
      <c r="A32" s="136">
        <f t="shared" si="3"/>
        <v>24</v>
      </c>
      <c r="B32" s="95" t="s">
        <v>18</v>
      </c>
      <c r="C32" s="56" t="s">
        <v>21</v>
      </c>
      <c r="D32" s="44" t="s">
        <v>7</v>
      </c>
      <c r="E32" s="45" t="s">
        <v>19</v>
      </c>
      <c r="F32" s="123">
        <v>4457.023</v>
      </c>
      <c r="G32" s="123">
        <v>5035.11</v>
      </c>
      <c r="H32" s="123">
        <v>4729.7</v>
      </c>
      <c r="I32" s="123">
        <v>5605.05</v>
      </c>
      <c r="J32" s="123">
        <v>5224.46</v>
      </c>
      <c r="K32" s="123">
        <v>7355.8</v>
      </c>
      <c r="L32" s="47">
        <v>10438.68</v>
      </c>
      <c r="M32" s="47">
        <v>11009.58</v>
      </c>
      <c r="N32" s="47">
        <v>11161.057</v>
      </c>
      <c r="O32" s="123">
        <f>SUM(F32:N32)</f>
        <v>65016.46</v>
      </c>
      <c r="P32" s="48"/>
      <c r="Q32" s="42">
        <f>ROUND(O32*100/P$33,3)</f>
        <v>37.168</v>
      </c>
      <c r="R32" s="96"/>
    </row>
    <row r="33" spans="1:18" ht="15.75" thickBot="1">
      <c r="A33" s="136">
        <f t="shared" si="3"/>
        <v>25</v>
      </c>
      <c r="B33" s="97" t="s">
        <v>18</v>
      </c>
      <c r="C33" s="56" t="s">
        <v>21</v>
      </c>
      <c r="D33" s="99" t="s">
        <v>7</v>
      </c>
      <c r="E33" s="98" t="s">
        <v>20</v>
      </c>
      <c r="F33" s="85">
        <v>924.659</v>
      </c>
      <c r="G33" s="85">
        <v>1270.022</v>
      </c>
      <c r="H33" s="85">
        <v>1193</v>
      </c>
      <c r="I33" s="85">
        <v>1413.8</v>
      </c>
      <c r="J33" s="85">
        <v>1317.8</v>
      </c>
      <c r="K33" s="85">
        <v>1855.4</v>
      </c>
      <c r="L33" s="85">
        <v>2632.98</v>
      </c>
      <c r="M33" s="85">
        <v>2776.98</v>
      </c>
      <c r="N33" s="85">
        <v>2815.19</v>
      </c>
      <c r="O33" s="127">
        <f>SUM(F33:N33)</f>
        <v>16199.831</v>
      </c>
      <c r="P33" s="83">
        <f>SUM(O30:O33)</f>
        <v>174924.297</v>
      </c>
      <c r="Q33" s="80">
        <f>ROUND(O33*100/P$33,3)</f>
        <v>9.261</v>
      </c>
      <c r="R33" s="70">
        <f>SUM(Q30:Q33)</f>
        <v>99.999</v>
      </c>
    </row>
    <row r="34" spans="1:18" s="15" customFormat="1" ht="15" hidden="1">
      <c r="A34" s="136">
        <f t="shared" si="3"/>
        <v>26</v>
      </c>
      <c r="C34" s="16"/>
      <c r="E34" s="16"/>
      <c r="F34" s="17"/>
      <c r="O34" s="126"/>
      <c r="P34" s="17"/>
      <c r="Q34" s="18"/>
      <c r="R34" s="18"/>
    </row>
    <row r="35" spans="1:18" ht="30" hidden="1">
      <c r="A35" s="136">
        <f t="shared" si="3"/>
        <v>27</v>
      </c>
      <c r="B35" s="6" t="s">
        <v>23</v>
      </c>
      <c r="C35" s="5" t="s">
        <v>6</v>
      </c>
      <c r="D35" s="6" t="s">
        <v>7</v>
      </c>
      <c r="E35" s="5" t="s">
        <v>8</v>
      </c>
      <c r="G35" s="7">
        <v>26382.925</v>
      </c>
      <c r="H35" s="7">
        <v>22424.4</v>
      </c>
      <c r="I35" s="7">
        <v>19967.4</v>
      </c>
      <c r="J35" s="7">
        <v>18534.2</v>
      </c>
      <c r="K35" s="7">
        <v>18465.9</v>
      </c>
      <c r="L35" s="7">
        <v>26178.17</v>
      </c>
      <c r="M35" s="7">
        <v>22287.92</v>
      </c>
      <c r="N35" s="7">
        <v>28495.94</v>
      </c>
      <c r="O35" s="126">
        <f aca="true" t="shared" si="4" ref="O35:O40">SUM(F35:N35)</f>
        <v>182736.85499999998</v>
      </c>
      <c r="P35" s="7"/>
      <c r="Q35" s="8">
        <f>ROUND(O35*100/P$36,3)</f>
        <v>68.25</v>
      </c>
      <c r="R35" s="9"/>
    </row>
    <row r="36" spans="1:18" ht="15" hidden="1">
      <c r="A36" s="136">
        <f t="shared" si="3"/>
        <v>28</v>
      </c>
      <c r="B36" s="6" t="s">
        <v>23</v>
      </c>
      <c r="C36" s="5" t="s">
        <v>6</v>
      </c>
      <c r="D36" s="6" t="s">
        <v>7</v>
      </c>
      <c r="E36" s="5" t="s">
        <v>19</v>
      </c>
      <c r="G36" s="7">
        <v>9389.615</v>
      </c>
      <c r="H36" s="7">
        <v>7980.8</v>
      </c>
      <c r="I36" s="7">
        <v>7106.4</v>
      </c>
      <c r="J36" s="7">
        <v>6596.24</v>
      </c>
      <c r="K36" s="7">
        <v>6572</v>
      </c>
      <c r="L36" s="7">
        <v>9316.75</v>
      </c>
      <c r="M36" s="7">
        <v>7932.22</v>
      </c>
      <c r="N36" s="7">
        <v>10141.63</v>
      </c>
      <c r="O36" s="126">
        <f t="shared" si="4"/>
        <v>65035.655</v>
      </c>
      <c r="P36" s="9">
        <f>SUM(O35:O37)</f>
        <v>267746.38999999996</v>
      </c>
      <c r="Q36" s="8">
        <f>ROUND(O36*100/P$36,3)</f>
        <v>24.29</v>
      </c>
      <c r="R36" s="9">
        <f>SUM(Q35:Q37)</f>
        <v>99.99999999999999</v>
      </c>
    </row>
    <row r="37" spans="1:18" ht="15" hidden="1">
      <c r="A37" s="136">
        <f t="shared" si="3"/>
        <v>29</v>
      </c>
      <c r="B37" s="6" t="s">
        <v>23</v>
      </c>
      <c r="C37" s="5" t="s">
        <v>6</v>
      </c>
      <c r="D37" s="6" t="s">
        <v>7</v>
      </c>
      <c r="E37" s="5" t="s">
        <v>20</v>
      </c>
      <c r="G37" s="7">
        <v>2883.76</v>
      </c>
      <c r="H37" s="7">
        <v>2451.1</v>
      </c>
      <c r="I37" s="7">
        <v>2182.5</v>
      </c>
      <c r="J37" s="7">
        <v>2025.86</v>
      </c>
      <c r="K37" s="7">
        <v>2018.4</v>
      </c>
      <c r="L37" s="7">
        <v>2861.38</v>
      </c>
      <c r="M37" s="7">
        <v>2436.16</v>
      </c>
      <c r="N37" s="7">
        <v>3114.72</v>
      </c>
      <c r="O37" s="126">
        <f t="shared" si="4"/>
        <v>19973.88</v>
      </c>
      <c r="P37" s="7"/>
      <c r="Q37" s="8">
        <f>ROUND(O37*100/P$36,3)</f>
        <v>7.46</v>
      </c>
      <c r="R37" s="9"/>
    </row>
    <row r="38" spans="1:18" ht="30" hidden="1">
      <c r="A38" s="136">
        <f t="shared" si="3"/>
        <v>23</v>
      </c>
      <c r="B38" s="6" t="s">
        <v>23</v>
      </c>
      <c r="C38" s="5" t="s">
        <v>21</v>
      </c>
      <c r="D38" s="6" t="s">
        <v>7</v>
      </c>
      <c r="E38" s="5" t="s">
        <v>8</v>
      </c>
      <c r="F38" s="7">
        <v>25250.824</v>
      </c>
      <c r="O38" s="126">
        <f t="shared" si="4"/>
        <v>25250.824</v>
      </c>
      <c r="P38" s="7"/>
      <c r="Q38" s="8">
        <f>ROUND(O38*100/P$39,3)</f>
        <v>90.658</v>
      </c>
      <c r="R38" s="9"/>
    </row>
    <row r="39" spans="1:18" ht="15" hidden="1">
      <c r="A39" s="136">
        <f t="shared" si="3"/>
        <v>24</v>
      </c>
      <c r="B39" s="6" t="s">
        <v>23</v>
      </c>
      <c r="C39" s="5" t="s">
        <v>21</v>
      </c>
      <c r="D39" s="6" t="s">
        <v>7</v>
      </c>
      <c r="E39" s="5" t="s">
        <v>20</v>
      </c>
      <c r="F39" s="7">
        <v>2602.044</v>
      </c>
      <c r="O39" s="126">
        <f t="shared" si="4"/>
        <v>2602.044</v>
      </c>
      <c r="P39" s="9">
        <f>SUM(O38:O39)</f>
        <v>27852.868000000002</v>
      </c>
      <c r="Q39" s="8">
        <f>ROUND(O39*100/P$39,3)</f>
        <v>9.342</v>
      </c>
      <c r="R39" s="9">
        <f>SUM(Q38:Q39)</f>
        <v>100</v>
      </c>
    </row>
    <row r="40" spans="1:18" ht="15" hidden="1">
      <c r="A40" s="136">
        <f t="shared" si="3"/>
        <v>25</v>
      </c>
      <c r="B40" s="6" t="s">
        <v>23</v>
      </c>
      <c r="C40" s="5" t="s">
        <v>22</v>
      </c>
      <c r="D40" s="6" t="s">
        <v>7</v>
      </c>
      <c r="E40" s="5" t="s">
        <v>19</v>
      </c>
      <c r="F40" s="7">
        <v>10481.432</v>
      </c>
      <c r="O40" s="126">
        <f t="shared" si="4"/>
        <v>10481.432</v>
      </c>
      <c r="P40" s="7">
        <v>10481.432</v>
      </c>
      <c r="Q40" s="8">
        <v>100</v>
      </c>
      <c r="R40" s="9">
        <v>100</v>
      </c>
    </row>
    <row r="41" spans="1:18" s="19" customFormat="1" ht="15" hidden="1">
      <c r="A41" s="136">
        <f t="shared" si="3"/>
        <v>26</v>
      </c>
      <c r="C41" s="20"/>
      <c r="E41" s="20"/>
      <c r="F41" s="21"/>
      <c r="O41" s="126"/>
      <c r="P41" s="21"/>
      <c r="Q41" s="22"/>
      <c r="R41" s="22"/>
    </row>
    <row r="42" spans="1:18" ht="30">
      <c r="A42" s="136">
        <f t="shared" si="3"/>
        <v>27</v>
      </c>
      <c r="B42" s="74" t="s">
        <v>23</v>
      </c>
      <c r="C42" s="60" t="s">
        <v>21</v>
      </c>
      <c r="D42" s="61" t="s">
        <v>7</v>
      </c>
      <c r="E42" s="60" t="s">
        <v>8</v>
      </c>
      <c r="F42" s="62">
        <v>25250.824</v>
      </c>
      <c r="G42" s="62">
        <v>26382.925</v>
      </c>
      <c r="H42" s="62">
        <v>22424.4</v>
      </c>
      <c r="I42" s="62">
        <v>19967.4</v>
      </c>
      <c r="J42" s="62">
        <v>18534.2</v>
      </c>
      <c r="K42" s="62">
        <v>18465.9</v>
      </c>
      <c r="L42" s="62">
        <v>26178.17</v>
      </c>
      <c r="M42" s="62">
        <v>22287.92</v>
      </c>
      <c r="N42" s="62">
        <v>28495.94</v>
      </c>
      <c r="O42" s="128">
        <f>SUM(F42:N42)</f>
        <v>207987.679</v>
      </c>
      <c r="P42" s="62"/>
      <c r="Q42" s="75">
        <f>ROUND(O42*100/P$44,3)</f>
        <v>67.952</v>
      </c>
      <c r="R42" s="76"/>
    </row>
    <row r="43" spans="1:18" ht="15">
      <c r="A43" s="136">
        <f t="shared" si="3"/>
        <v>28</v>
      </c>
      <c r="B43" s="77" t="s">
        <v>23</v>
      </c>
      <c r="C43" s="28" t="s">
        <v>21</v>
      </c>
      <c r="D43" s="27" t="s">
        <v>7</v>
      </c>
      <c r="E43" s="28" t="s">
        <v>19</v>
      </c>
      <c r="F43" s="29">
        <v>10481.432</v>
      </c>
      <c r="G43" s="29">
        <v>9389.615</v>
      </c>
      <c r="H43" s="29">
        <v>7980.8</v>
      </c>
      <c r="I43" s="29">
        <v>7106.4</v>
      </c>
      <c r="J43" s="29">
        <v>6596.24</v>
      </c>
      <c r="K43" s="29">
        <v>6572</v>
      </c>
      <c r="L43" s="29">
        <v>9316.75</v>
      </c>
      <c r="M43" s="29">
        <v>7932.22</v>
      </c>
      <c r="N43" s="29">
        <v>10141.63</v>
      </c>
      <c r="O43" s="125">
        <f>SUM(F43:N43)</f>
        <v>75517.087</v>
      </c>
      <c r="P43" s="31"/>
      <c r="Q43" s="42">
        <f>ROUND(O43*100/P$44,3)</f>
        <v>24.672</v>
      </c>
      <c r="R43" s="90"/>
    </row>
    <row r="44" spans="1:18" ht="15.75" thickBot="1">
      <c r="A44" s="136">
        <f t="shared" si="3"/>
        <v>29</v>
      </c>
      <c r="B44" s="79" t="s">
        <v>23</v>
      </c>
      <c r="C44" s="66" t="s">
        <v>21</v>
      </c>
      <c r="D44" s="67" t="s">
        <v>7</v>
      </c>
      <c r="E44" s="66" t="s">
        <v>20</v>
      </c>
      <c r="F44" s="68">
        <v>2602.044</v>
      </c>
      <c r="G44" s="68">
        <v>2883.76</v>
      </c>
      <c r="H44" s="68">
        <v>2451.1</v>
      </c>
      <c r="I44" s="68">
        <v>2182.5</v>
      </c>
      <c r="J44" s="68">
        <v>2025.86</v>
      </c>
      <c r="K44" s="68">
        <v>2018.4</v>
      </c>
      <c r="L44" s="68">
        <v>2861.38</v>
      </c>
      <c r="M44" s="68">
        <v>2436.16</v>
      </c>
      <c r="N44" s="68">
        <v>3114.72</v>
      </c>
      <c r="O44" s="129">
        <f>SUM(F44:N44)</f>
        <v>22575.924000000003</v>
      </c>
      <c r="P44" s="91">
        <f>SUM(O42:O44)</f>
        <v>306080.69</v>
      </c>
      <c r="Q44" s="80">
        <f>ROUND(O44*100/P$44,3)</f>
        <v>7.376</v>
      </c>
      <c r="R44" s="70">
        <f>SUM(Q42:Q44)</f>
        <v>100</v>
      </c>
    </row>
    <row r="45" spans="1:18" s="15" customFormat="1" ht="15" hidden="1">
      <c r="A45" s="136">
        <f t="shared" si="3"/>
        <v>30</v>
      </c>
      <c r="C45" s="16"/>
      <c r="E45" s="16"/>
      <c r="F45" s="17"/>
      <c r="O45" s="126"/>
      <c r="P45" s="17"/>
      <c r="Q45" s="18"/>
      <c r="R45" s="18"/>
    </row>
    <row r="46" spans="1:18" ht="15" hidden="1">
      <c r="A46" s="136">
        <f t="shared" si="3"/>
        <v>24</v>
      </c>
      <c r="B46" s="6" t="s">
        <v>26</v>
      </c>
      <c r="C46" s="5" t="s">
        <v>6</v>
      </c>
      <c r="D46" s="6" t="s">
        <v>7</v>
      </c>
      <c r="E46" s="5" t="s">
        <v>10</v>
      </c>
      <c r="G46" s="7">
        <v>4437.9</v>
      </c>
      <c r="H46" s="7">
        <v>5337.9</v>
      </c>
      <c r="I46" s="7">
        <v>6177.9</v>
      </c>
      <c r="J46" s="7">
        <v>7077.9</v>
      </c>
      <c r="K46" s="7">
        <v>7377.9</v>
      </c>
      <c r="L46" s="7">
        <v>4277.9</v>
      </c>
      <c r="M46" s="7">
        <v>5677.9</v>
      </c>
      <c r="O46" s="126">
        <f aca="true" t="shared" si="5" ref="O46:O51">SUM(F46:N46)</f>
        <v>40365.3</v>
      </c>
      <c r="P46" s="7">
        <v>40365.3</v>
      </c>
      <c r="Q46" s="8">
        <v>100</v>
      </c>
      <c r="R46" s="9">
        <v>100</v>
      </c>
    </row>
    <row r="47" spans="1:18" ht="15" hidden="1">
      <c r="A47" s="136">
        <f t="shared" si="3"/>
        <v>25</v>
      </c>
      <c r="B47" s="6" t="s">
        <v>26</v>
      </c>
      <c r="C47" s="5" t="s">
        <v>21</v>
      </c>
      <c r="D47" s="6" t="s">
        <v>7</v>
      </c>
      <c r="E47" s="5" t="s">
        <v>10</v>
      </c>
      <c r="F47" s="7">
        <v>4449.9</v>
      </c>
      <c r="N47" s="7">
        <v>5982.9</v>
      </c>
      <c r="O47" s="126">
        <f t="shared" si="5"/>
        <v>10432.8</v>
      </c>
      <c r="P47" s="7">
        <v>10432.8</v>
      </c>
      <c r="Q47" s="8">
        <v>100</v>
      </c>
      <c r="R47" s="9">
        <v>100</v>
      </c>
    </row>
    <row r="48" spans="1:18" ht="15.75" thickBot="1">
      <c r="A48" s="136">
        <v>30</v>
      </c>
      <c r="B48" s="32" t="s">
        <v>26</v>
      </c>
      <c r="C48" s="33" t="s">
        <v>21</v>
      </c>
      <c r="D48" s="32" t="s">
        <v>7</v>
      </c>
      <c r="E48" s="33" t="s">
        <v>10</v>
      </c>
      <c r="F48" s="34">
        <v>4449.9</v>
      </c>
      <c r="G48" s="34">
        <v>4437.9</v>
      </c>
      <c r="H48" s="34">
        <v>5337.9</v>
      </c>
      <c r="I48" s="34">
        <v>6177.9</v>
      </c>
      <c r="J48" s="34">
        <v>7077.9</v>
      </c>
      <c r="K48" s="34">
        <v>7377.9</v>
      </c>
      <c r="L48" s="34">
        <v>4277.9</v>
      </c>
      <c r="M48" s="34">
        <v>5677.9</v>
      </c>
      <c r="N48" s="34">
        <v>5982.9</v>
      </c>
      <c r="O48" s="130">
        <f t="shared" si="5"/>
        <v>50798.100000000006</v>
      </c>
      <c r="P48" s="100">
        <v>50798.100000000006</v>
      </c>
      <c r="Q48" s="35">
        <v>100</v>
      </c>
      <c r="R48" s="36">
        <v>100</v>
      </c>
    </row>
    <row r="49" spans="1:18" ht="15">
      <c r="A49" s="136">
        <f>A48+1</f>
        <v>31</v>
      </c>
      <c r="B49" s="74" t="s">
        <v>27</v>
      </c>
      <c r="C49" s="60" t="s">
        <v>21</v>
      </c>
      <c r="D49" s="61" t="s">
        <v>7</v>
      </c>
      <c r="E49" s="60" t="s">
        <v>20</v>
      </c>
      <c r="F49" s="62">
        <v>309.477</v>
      </c>
      <c r="G49" s="61"/>
      <c r="H49" s="61"/>
      <c r="I49" s="61"/>
      <c r="J49" s="61"/>
      <c r="K49" s="61"/>
      <c r="L49" s="61"/>
      <c r="M49" s="61"/>
      <c r="N49" s="61"/>
      <c r="O49" s="122">
        <f t="shared" si="5"/>
        <v>309.477</v>
      </c>
      <c r="P49" s="84"/>
      <c r="Q49" s="75">
        <f>ROUND(O49*100/P$51,3)</f>
        <v>26.058</v>
      </c>
      <c r="R49" s="76"/>
    </row>
    <row r="50" spans="1:18" ht="15">
      <c r="A50" s="136">
        <f aca="true" t="shared" si="6" ref="A50:A73">A49+1</f>
        <v>32</v>
      </c>
      <c r="B50" s="77" t="s">
        <v>27</v>
      </c>
      <c r="C50" s="28" t="s">
        <v>22</v>
      </c>
      <c r="D50" s="27" t="s">
        <v>7</v>
      </c>
      <c r="E50" s="28" t="s">
        <v>19</v>
      </c>
      <c r="F50" s="29">
        <v>158.853</v>
      </c>
      <c r="G50" s="27"/>
      <c r="H50" s="27"/>
      <c r="I50" s="27"/>
      <c r="J50" s="27"/>
      <c r="K50" s="27"/>
      <c r="L50" s="27"/>
      <c r="M50" s="27"/>
      <c r="N50" s="27"/>
      <c r="O50" s="123">
        <f t="shared" si="5"/>
        <v>158.853</v>
      </c>
      <c r="P50" s="47"/>
      <c r="Q50" s="42">
        <f>ROUND(O50*100/P$51,3)</f>
        <v>13.376</v>
      </c>
      <c r="R50" s="78"/>
    </row>
    <row r="51" spans="1:19" s="48" customFormat="1" ht="15.75" thickBot="1">
      <c r="A51" s="136">
        <f t="shared" si="6"/>
        <v>33</v>
      </c>
      <c r="B51" s="97" t="s">
        <v>27</v>
      </c>
      <c r="C51" s="98" t="s">
        <v>32</v>
      </c>
      <c r="D51" s="99" t="s">
        <v>11</v>
      </c>
      <c r="E51" s="98" t="s">
        <v>10</v>
      </c>
      <c r="F51" s="85">
        <v>240</v>
      </c>
      <c r="G51" s="85">
        <v>219.9</v>
      </c>
      <c r="H51" s="85">
        <v>259.4</v>
      </c>
      <c r="I51" s="99"/>
      <c r="J51" s="99"/>
      <c r="K51" s="99"/>
      <c r="L51" s="99"/>
      <c r="M51" s="99"/>
      <c r="N51" s="99"/>
      <c r="O51" s="127">
        <f t="shared" si="5"/>
        <v>719.3</v>
      </c>
      <c r="P51" s="83">
        <f>SUM(O49:O51)</f>
        <v>1187.6299999999999</v>
      </c>
      <c r="Q51" s="80">
        <f>ROUND(O51*100/P$51,3)</f>
        <v>60.566</v>
      </c>
      <c r="R51" s="70">
        <f>SUM(Q49:Q51)</f>
        <v>100</v>
      </c>
      <c r="S51" s="49"/>
    </row>
    <row r="52" spans="1:18" s="49" customFormat="1" ht="30">
      <c r="A52" s="136">
        <f t="shared" si="6"/>
        <v>34</v>
      </c>
      <c r="B52" s="108" t="s">
        <v>28</v>
      </c>
      <c r="C52" s="109" t="s">
        <v>32</v>
      </c>
      <c r="D52" s="110" t="s">
        <v>7</v>
      </c>
      <c r="E52" s="109" t="s">
        <v>8</v>
      </c>
      <c r="F52" s="111">
        <v>396.054</v>
      </c>
      <c r="G52" s="111">
        <v>394.699</v>
      </c>
      <c r="H52" s="111">
        <v>397.499</v>
      </c>
      <c r="I52" s="111">
        <v>348.27</v>
      </c>
      <c r="J52" s="111">
        <v>348.6</v>
      </c>
      <c r="K52" s="111">
        <v>347.96</v>
      </c>
      <c r="L52" s="111">
        <v>346.356</v>
      </c>
      <c r="M52" s="111">
        <v>343.135</v>
      </c>
      <c r="N52" s="111">
        <v>348.713</v>
      </c>
      <c r="O52" s="122">
        <f>SUM(F52:N52)</f>
        <v>3271.2860000000005</v>
      </c>
      <c r="P52" s="111"/>
      <c r="Q52" s="75">
        <f>ROUND(O52*100/P$55,3)</f>
        <v>82.247</v>
      </c>
      <c r="R52" s="112"/>
    </row>
    <row r="53" spans="1:18" s="49" customFormat="1" ht="30">
      <c r="A53" s="136">
        <f t="shared" si="6"/>
        <v>35</v>
      </c>
      <c r="B53" s="113" t="s">
        <v>28</v>
      </c>
      <c r="C53" s="102" t="s">
        <v>31</v>
      </c>
      <c r="D53" s="46" t="s">
        <v>7</v>
      </c>
      <c r="E53" s="102" t="s">
        <v>8</v>
      </c>
      <c r="F53" s="89">
        <v>81.746</v>
      </c>
      <c r="G53" s="89">
        <v>77.8</v>
      </c>
      <c r="H53" s="89">
        <v>77.3</v>
      </c>
      <c r="I53" s="89">
        <v>78.8</v>
      </c>
      <c r="J53" s="89">
        <v>78.8</v>
      </c>
      <c r="K53" s="89">
        <v>79.43</v>
      </c>
      <c r="L53" s="89">
        <v>70.919</v>
      </c>
      <c r="M53" s="89">
        <v>78.8</v>
      </c>
      <c r="N53" s="89">
        <v>79.8</v>
      </c>
      <c r="O53" s="123">
        <f>SUM(F53:N53)</f>
        <v>703.395</v>
      </c>
      <c r="P53" s="89"/>
      <c r="Q53" s="42">
        <f>ROUND(O53*100/P$55,3)</f>
        <v>17.685</v>
      </c>
      <c r="R53" s="114"/>
    </row>
    <row r="54" spans="1:18" s="10" customFormat="1" ht="15">
      <c r="A54" s="136">
        <f t="shared" si="6"/>
        <v>36</v>
      </c>
      <c r="B54" s="120" t="s">
        <v>28</v>
      </c>
      <c r="C54" s="106" t="s">
        <v>22</v>
      </c>
      <c r="D54" s="105" t="s">
        <v>7</v>
      </c>
      <c r="E54" s="106" t="s">
        <v>19</v>
      </c>
      <c r="F54" s="107">
        <v>0.342</v>
      </c>
      <c r="G54" s="105"/>
      <c r="H54" s="105"/>
      <c r="I54" s="105"/>
      <c r="J54" s="105"/>
      <c r="K54" s="105"/>
      <c r="L54" s="105"/>
      <c r="M54" s="105"/>
      <c r="N54" s="105"/>
      <c r="O54" s="131">
        <f>SUM(F54:N54)</f>
        <v>0.342</v>
      </c>
      <c r="P54" s="107"/>
      <c r="Q54" s="42">
        <f>ROUND(O54*100/P$55,3)</f>
        <v>0.009</v>
      </c>
      <c r="R54" s="121"/>
    </row>
    <row r="55" spans="1:18" s="10" customFormat="1" ht="15.75" thickBot="1">
      <c r="A55" s="136">
        <f t="shared" si="6"/>
        <v>37</v>
      </c>
      <c r="B55" s="73" t="s">
        <v>28</v>
      </c>
      <c r="C55" s="115" t="s">
        <v>21</v>
      </c>
      <c r="D55" s="116" t="s">
        <v>7</v>
      </c>
      <c r="E55" s="115" t="s">
        <v>20</v>
      </c>
      <c r="F55" s="117">
        <v>2.358</v>
      </c>
      <c r="G55" s="116"/>
      <c r="H55" s="116"/>
      <c r="I55" s="116"/>
      <c r="J55" s="116"/>
      <c r="K55" s="116"/>
      <c r="L55" s="116"/>
      <c r="M55" s="116"/>
      <c r="N55" s="116"/>
      <c r="O55" s="129">
        <f>SUM(F55:N55)</f>
        <v>2.358</v>
      </c>
      <c r="P55" s="80">
        <f>SUM(O52:O55)</f>
        <v>3977.3810000000008</v>
      </c>
      <c r="Q55" s="80">
        <f>ROUND(O55*100/P$55,3)</f>
        <v>0.059</v>
      </c>
      <c r="R55" s="118">
        <f>SUM(Q52:Q55)</f>
        <v>100</v>
      </c>
    </row>
    <row r="56" spans="1:18" ht="15.75" thickBot="1">
      <c r="A56" s="136">
        <f t="shared" si="6"/>
        <v>38</v>
      </c>
      <c r="B56" s="37" t="s">
        <v>29</v>
      </c>
      <c r="C56" s="38" t="s">
        <v>6</v>
      </c>
      <c r="D56" s="37" t="s">
        <v>7</v>
      </c>
      <c r="E56" s="38" t="s">
        <v>10</v>
      </c>
      <c r="F56" s="37"/>
      <c r="G56" s="39">
        <v>72</v>
      </c>
      <c r="H56" s="39">
        <v>52</v>
      </c>
      <c r="I56" s="39">
        <v>1</v>
      </c>
      <c r="J56" s="37"/>
      <c r="K56" s="37"/>
      <c r="L56" s="37"/>
      <c r="M56" s="37"/>
      <c r="N56" s="37"/>
      <c r="O56" s="132">
        <f>SUM(F56:N56)</f>
        <v>125</v>
      </c>
      <c r="P56" s="39">
        <v>125</v>
      </c>
      <c r="Q56" s="40">
        <v>100</v>
      </c>
      <c r="R56" s="41">
        <v>100</v>
      </c>
    </row>
    <row r="57" spans="1:18" s="15" customFormat="1" ht="15" hidden="1">
      <c r="A57" s="136">
        <f t="shared" si="6"/>
        <v>39</v>
      </c>
      <c r="C57" s="16"/>
      <c r="E57" s="16"/>
      <c r="G57" s="17"/>
      <c r="H57" s="17"/>
      <c r="I57" s="17"/>
      <c r="O57" s="126"/>
      <c r="P57" s="17"/>
      <c r="Q57" s="18"/>
      <c r="R57" s="18"/>
    </row>
    <row r="58" spans="1:18" ht="15" hidden="1">
      <c r="A58" s="136">
        <f t="shared" si="6"/>
        <v>40</v>
      </c>
      <c r="B58" s="6" t="s">
        <v>30</v>
      </c>
      <c r="C58" s="5" t="s">
        <v>6</v>
      </c>
      <c r="D58" s="6" t="s">
        <v>7</v>
      </c>
      <c r="E58" s="5" t="s">
        <v>19</v>
      </c>
      <c r="G58" s="7">
        <v>8.357</v>
      </c>
      <c r="H58" s="7">
        <v>15</v>
      </c>
      <c r="I58" s="7">
        <v>12.16</v>
      </c>
      <c r="J58" s="7">
        <v>17.44</v>
      </c>
      <c r="K58" s="7">
        <v>14.36</v>
      </c>
      <c r="L58" s="7">
        <v>14.36</v>
      </c>
      <c r="M58" s="7">
        <v>7.07</v>
      </c>
      <c r="N58" s="7">
        <v>12.51</v>
      </c>
      <c r="O58" s="126">
        <f aca="true" t="shared" si="7" ref="O58:O65">SUM(F58:N58)</f>
        <v>101.25699999999999</v>
      </c>
      <c r="P58" s="7"/>
      <c r="Q58" s="8">
        <f>ROUND(O58*100/P$59,3)</f>
        <v>3.782</v>
      </c>
      <c r="R58" s="9"/>
    </row>
    <row r="59" spans="1:18" ht="15" hidden="1">
      <c r="A59" s="136">
        <f t="shared" si="6"/>
        <v>41</v>
      </c>
      <c r="B59" s="6" t="s">
        <v>30</v>
      </c>
      <c r="C59" s="5" t="s">
        <v>6</v>
      </c>
      <c r="D59" s="6" t="s">
        <v>7</v>
      </c>
      <c r="E59" s="5" t="s">
        <v>20</v>
      </c>
      <c r="G59" s="7">
        <v>42.443</v>
      </c>
      <c r="H59" s="7">
        <v>22.8</v>
      </c>
      <c r="I59" s="7">
        <v>18.69</v>
      </c>
      <c r="J59" s="7">
        <v>21.31</v>
      </c>
      <c r="K59" s="7">
        <v>17.54</v>
      </c>
      <c r="L59" s="7">
        <v>17.54</v>
      </c>
      <c r="M59" s="7">
        <v>8.63</v>
      </c>
      <c r="N59" s="7">
        <v>15.29</v>
      </c>
      <c r="O59" s="126">
        <f t="shared" si="7"/>
        <v>164.24299999999997</v>
      </c>
      <c r="P59" s="9">
        <f>SUM(O58:O60)</f>
        <v>2677.5299999999997</v>
      </c>
      <c r="Q59" s="8">
        <f>ROUND(O59*100/P$59,3)</f>
        <v>6.134</v>
      </c>
      <c r="R59" s="9">
        <f>SUM(Q58:Q60)</f>
        <v>100</v>
      </c>
    </row>
    <row r="60" spans="1:18" ht="15" hidden="1">
      <c r="A60" s="136">
        <f t="shared" si="6"/>
        <v>42</v>
      </c>
      <c r="B60" s="6" t="s">
        <v>30</v>
      </c>
      <c r="C60" s="5" t="s">
        <v>6</v>
      </c>
      <c r="D60" s="6" t="s">
        <v>11</v>
      </c>
      <c r="E60" s="5" t="s">
        <v>10</v>
      </c>
      <c r="G60" s="7">
        <v>396.59</v>
      </c>
      <c r="H60" s="7">
        <v>403.09</v>
      </c>
      <c r="I60" s="7">
        <v>403.09</v>
      </c>
      <c r="J60" s="7">
        <v>403.1</v>
      </c>
      <c r="K60" s="7">
        <v>403.08</v>
      </c>
      <c r="L60" s="7">
        <v>403.08</v>
      </c>
      <c r="O60" s="126">
        <f t="shared" si="7"/>
        <v>2412.0299999999997</v>
      </c>
      <c r="P60" s="7"/>
      <c r="Q60" s="8">
        <f>ROUND(O60*100/P$59,3)</f>
        <v>90.084</v>
      </c>
      <c r="R60" s="9"/>
    </row>
    <row r="61" spans="1:18" ht="15" hidden="1">
      <c r="A61" s="136">
        <f t="shared" si="6"/>
        <v>43</v>
      </c>
      <c r="B61" s="6" t="s">
        <v>30</v>
      </c>
      <c r="C61" s="5" t="s">
        <v>21</v>
      </c>
      <c r="D61" s="6" t="s">
        <v>7</v>
      </c>
      <c r="E61" s="5" t="s">
        <v>20</v>
      </c>
      <c r="F61" s="7">
        <v>50.565</v>
      </c>
      <c r="O61" s="126">
        <f t="shared" si="7"/>
        <v>50.565</v>
      </c>
      <c r="P61" s="7"/>
      <c r="Q61" s="8">
        <f>ROUND(O61*100/P$62,3)</f>
        <v>12</v>
      </c>
      <c r="R61" s="9"/>
    </row>
    <row r="62" spans="1:18" ht="15" hidden="1">
      <c r="A62" s="136">
        <f t="shared" si="6"/>
        <v>44</v>
      </c>
      <c r="B62" s="6" t="s">
        <v>30</v>
      </c>
      <c r="C62" s="5" t="s">
        <v>21</v>
      </c>
      <c r="D62" s="6" t="s">
        <v>11</v>
      </c>
      <c r="E62" s="5" t="s">
        <v>10</v>
      </c>
      <c r="F62" s="7">
        <v>370.8</v>
      </c>
      <c r="O62" s="126">
        <f t="shared" si="7"/>
        <v>370.8</v>
      </c>
      <c r="P62" s="9">
        <f>SUM(O61:O62)</f>
        <v>421.365</v>
      </c>
      <c r="Q62" s="8">
        <f>ROUND(O62*100/P$62,3)</f>
        <v>88</v>
      </c>
      <c r="R62" s="9">
        <f>SUM(Q61:Q62)</f>
        <v>100</v>
      </c>
    </row>
    <row r="63" spans="1:18" ht="15" hidden="1">
      <c r="A63" s="136">
        <f t="shared" si="6"/>
        <v>45</v>
      </c>
      <c r="B63" s="6" t="s">
        <v>30</v>
      </c>
      <c r="C63" s="5" t="s">
        <v>22</v>
      </c>
      <c r="D63" s="6" t="s">
        <v>7</v>
      </c>
      <c r="E63" s="5" t="s">
        <v>19</v>
      </c>
      <c r="F63" s="7">
        <v>9.955</v>
      </c>
      <c r="O63" s="126">
        <f t="shared" si="7"/>
        <v>9.955</v>
      </c>
      <c r="P63" s="7">
        <v>9.955</v>
      </c>
      <c r="Q63" s="8">
        <v>100</v>
      </c>
      <c r="R63" s="9">
        <v>100</v>
      </c>
    </row>
    <row r="64" spans="1:18" ht="15" hidden="1">
      <c r="A64" s="136">
        <f t="shared" si="6"/>
        <v>46</v>
      </c>
      <c r="B64" s="6" t="s">
        <v>30</v>
      </c>
      <c r="C64" s="5" t="s">
        <v>31</v>
      </c>
      <c r="D64" s="6" t="s">
        <v>11</v>
      </c>
      <c r="E64" s="5" t="s">
        <v>10</v>
      </c>
      <c r="M64" s="7">
        <v>146.99</v>
      </c>
      <c r="N64" s="7">
        <v>148.99</v>
      </c>
      <c r="O64" s="126">
        <f t="shared" si="7"/>
        <v>295.98</v>
      </c>
      <c r="P64" s="7">
        <v>295.98</v>
      </c>
      <c r="Q64" s="8">
        <v>100</v>
      </c>
      <c r="R64" s="9">
        <v>100</v>
      </c>
    </row>
    <row r="65" spans="1:18" ht="15" hidden="1">
      <c r="A65" s="136">
        <f t="shared" si="6"/>
        <v>47</v>
      </c>
      <c r="B65" s="6" t="s">
        <v>30</v>
      </c>
      <c r="C65" s="5" t="s">
        <v>32</v>
      </c>
      <c r="D65" s="6" t="s">
        <v>11</v>
      </c>
      <c r="E65" s="5" t="s">
        <v>10</v>
      </c>
      <c r="M65" s="7">
        <v>256.09</v>
      </c>
      <c r="N65" s="7">
        <v>259.09</v>
      </c>
      <c r="O65" s="126">
        <f t="shared" si="7"/>
        <v>515.18</v>
      </c>
      <c r="P65" s="7">
        <v>515.18</v>
      </c>
      <c r="Q65" s="8">
        <v>100</v>
      </c>
      <c r="R65" s="9">
        <v>100</v>
      </c>
    </row>
    <row r="66" spans="1:19" ht="15">
      <c r="A66" s="136">
        <v>39</v>
      </c>
      <c r="B66" s="74" t="s">
        <v>30</v>
      </c>
      <c r="C66" s="60" t="s">
        <v>22</v>
      </c>
      <c r="D66" s="61" t="s">
        <v>7</v>
      </c>
      <c r="E66" s="60" t="s">
        <v>20</v>
      </c>
      <c r="F66" s="61"/>
      <c r="G66" s="62"/>
      <c r="H66" s="62"/>
      <c r="I66" s="62"/>
      <c r="J66" s="62"/>
      <c r="K66" s="62"/>
      <c r="L66" s="62">
        <v>17.54</v>
      </c>
      <c r="M66" s="62">
        <v>8.63</v>
      </c>
      <c r="N66" s="62">
        <v>15.29</v>
      </c>
      <c r="O66" s="128">
        <f aca="true" t="shared" si="8" ref="O66:O75">SUM(F66:N66)</f>
        <v>41.46</v>
      </c>
      <c r="P66" s="81"/>
      <c r="Q66" s="75">
        <f>ROUND(O66*100/P$67,3)</f>
        <v>54.987</v>
      </c>
      <c r="R66" s="82"/>
      <c r="S66" s="25"/>
    </row>
    <row r="67" spans="1:19" ht="15.75" thickBot="1">
      <c r="A67" s="136">
        <f t="shared" si="6"/>
        <v>40</v>
      </c>
      <c r="B67" s="79" t="s">
        <v>30</v>
      </c>
      <c r="C67" s="66" t="s">
        <v>22</v>
      </c>
      <c r="D67" s="67" t="s">
        <v>7</v>
      </c>
      <c r="E67" s="66" t="s">
        <v>19</v>
      </c>
      <c r="F67" s="67"/>
      <c r="G67" s="68"/>
      <c r="H67" s="68"/>
      <c r="I67" s="68"/>
      <c r="J67" s="68"/>
      <c r="K67" s="68"/>
      <c r="L67" s="68">
        <v>14.36</v>
      </c>
      <c r="M67" s="68">
        <v>7.07</v>
      </c>
      <c r="N67" s="68">
        <v>12.51</v>
      </c>
      <c r="O67" s="129">
        <f t="shared" si="8"/>
        <v>33.94</v>
      </c>
      <c r="P67" s="83">
        <f>SUM(O66:O67)</f>
        <v>75.4</v>
      </c>
      <c r="Q67" s="80">
        <f>ROUND(O67*100/P$67,3)</f>
        <v>45.013</v>
      </c>
      <c r="R67" s="70">
        <f>SUM(Q66:Q67)</f>
        <v>100</v>
      </c>
      <c r="S67" s="25"/>
    </row>
    <row r="68" spans="1:19" ht="15">
      <c r="A68" s="136">
        <f t="shared" si="6"/>
        <v>41</v>
      </c>
      <c r="B68" s="74" t="s">
        <v>30</v>
      </c>
      <c r="C68" s="60" t="s">
        <v>21</v>
      </c>
      <c r="D68" s="61" t="s">
        <v>7</v>
      </c>
      <c r="E68" s="60" t="s">
        <v>20</v>
      </c>
      <c r="F68" s="62">
        <v>50.565</v>
      </c>
      <c r="G68" s="62">
        <v>42.443</v>
      </c>
      <c r="H68" s="62">
        <v>22.8</v>
      </c>
      <c r="I68" s="62">
        <v>18.69</v>
      </c>
      <c r="J68" s="62">
        <v>21.31</v>
      </c>
      <c r="K68" s="62">
        <v>17.54</v>
      </c>
      <c r="L68" s="61"/>
      <c r="M68" s="61"/>
      <c r="N68" s="61"/>
      <c r="O68" s="128">
        <f t="shared" si="8"/>
        <v>173.34799999999998</v>
      </c>
      <c r="P68" s="84"/>
      <c r="Q68" s="75">
        <f>ROUND(O68*100/P$69,3)</f>
        <v>69.168</v>
      </c>
      <c r="R68" s="76"/>
      <c r="S68" s="25"/>
    </row>
    <row r="69" spans="1:19" ht="15.75" thickBot="1">
      <c r="A69" s="136">
        <f t="shared" si="6"/>
        <v>42</v>
      </c>
      <c r="B69" s="79" t="s">
        <v>30</v>
      </c>
      <c r="C69" s="66" t="s">
        <v>21</v>
      </c>
      <c r="D69" s="67" t="s">
        <v>7</v>
      </c>
      <c r="E69" s="66" t="s">
        <v>19</v>
      </c>
      <c r="F69" s="68">
        <v>9.955</v>
      </c>
      <c r="G69" s="68">
        <v>8.357</v>
      </c>
      <c r="H69" s="68">
        <v>15</v>
      </c>
      <c r="I69" s="68">
        <v>12.16</v>
      </c>
      <c r="J69" s="68">
        <v>17.44</v>
      </c>
      <c r="K69" s="68">
        <v>14.36</v>
      </c>
      <c r="L69" s="67"/>
      <c r="M69" s="67"/>
      <c r="N69" s="67"/>
      <c r="O69" s="129">
        <f t="shared" si="8"/>
        <v>77.27199999999999</v>
      </c>
      <c r="P69" s="85">
        <f>O68+O69</f>
        <v>250.61999999999998</v>
      </c>
      <c r="Q69" s="80">
        <f>ROUND(O69*100/P$69,3)</f>
        <v>30.832</v>
      </c>
      <c r="R69" s="70">
        <f>Q68+Q69</f>
        <v>100</v>
      </c>
      <c r="S69" s="25"/>
    </row>
    <row r="70" spans="1:19" s="26" customFormat="1" ht="15">
      <c r="A70" s="136">
        <f t="shared" si="6"/>
        <v>43</v>
      </c>
      <c r="B70" s="55" t="s">
        <v>30</v>
      </c>
      <c r="C70" s="56" t="s">
        <v>31</v>
      </c>
      <c r="D70" s="55" t="s">
        <v>11</v>
      </c>
      <c r="E70" s="56" t="s">
        <v>10</v>
      </c>
      <c r="F70" s="57">
        <v>149.6</v>
      </c>
      <c r="G70" s="57">
        <v>145.495</v>
      </c>
      <c r="H70" s="57">
        <v>145.995</v>
      </c>
      <c r="I70" s="57">
        <v>149.995</v>
      </c>
      <c r="J70" s="57">
        <v>146</v>
      </c>
      <c r="K70" s="57">
        <v>144.46</v>
      </c>
      <c r="L70" s="57">
        <v>145.455</v>
      </c>
      <c r="M70" s="57">
        <v>145.455</v>
      </c>
      <c r="N70" s="57">
        <v>148.99</v>
      </c>
      <c r="O70" s="133">
        <f t="shared" si="8"/>
        <v>1321.445</v>
      </c>
      <c r="P70" s="57">
        <v>1321.445</v>
      </c>
      <c r="Q70" s="58">
        <v>100</v>
      </c>
      <c r="R70" s="59">
        <v>100</v>
      </c>
      <c r="S70" s="25"/>
    </row>
    <row r="71" spans="1:19" s="26" customFormat="1" ht="15.75" thickBot="1">
      <c r="A71" s="136">
        <f t="shared" si="6"/>
        <v>44</v>
      </c>
      <c r="B71" s="50" t="s">
        <v>30</v>
      </c>
      <c r="C71" s="51" t="s">
        <v>32</v>
      </c>
      <c r="D71" s="50" t="s">
        <v>11</v>
      </c>
      <c r="E71" s="51" t="s">
        <v>10</v>
      </c>
      <c r="F71" s="50">
        <v>236.2</v>
      </c>
      <c r="G71" s="50">
        <v>251.09499999999997</v>
      </c>
      <c r="H71" s="50">
        <v>257.09499999999997</v>
      </c>
      <c r="I71" s="50">
        <v>253.712</v>
      </c>
      <c r="J71" s="50">
        <v>253.717</v>
      </c>
      <c r="K71" s="50">
        <v>254.013</v>
      </c>
      <c r="L71" s="50">
        <v>253.025</v>
      </c>
      <c r="M71" s="52">
        <v>252.244</v>
      </c>
      <c r="N71" s="52">
        <v>258.012</v>
      </c>
      <c r="O71" s="134">
        <f t="shared" si="8"/>
        <v>2269.113</v>
      </c>
      <c r="P71" s="52">
        <v>2269.113</v>
      </c>
      <c r="Q71" s="53">
        <v>100</v>
      </c>
      <c r="R71" s="54">
        <v>100</v>
      </c>
      <c r="S71" s="25"/>
    </row>
    <row r="72" spans="1:18" ht="30">
      <c r="A72" s="136">
        <f t="shared" si="6"/>
        <v>45</v>
      </c>
      <c r="B72" s="71" t="s">
        <v>33</v>
      </c>
      <c r="C72" s="60" t="s">
        <v>21</v>
      </c>
      <c r="D72" s="61" t="s">
        <v>7</v>
      </c>
      <c r="E72" s="60" t="s">
        <v>8</v>
      </c>
      <c r="F72" s="62">
        <v>24.08</v>
      </c>
      <c r="G72" s="61"/>
      <c r="H72" s="61"/>
      <c r="I72" s="61"/>
      <c r="J72" s="61"/>
      <c r="K72" s="61"/>
      <c r="L72" s="61"/>
      <c r="M72" s="61"/>
      <c r="N72" s="61"/>
      <c r="O72" s="128">
        <f t="shared" si="8"/>
        <v>24.08</v>
      </c>
      <c r="P72" s="62"/>
      <c r="Q72" s="63">
        <f>ROUND(O72*100/P$73,3)</f>
        <v>84.196</v>
      </c>
      <c r="R72" s="64"/>
    </row>
    <row r="73" spans="1:18" ht="15">
      <c r="A73" s="136">
        <f t="shared" si="6"/>
        <v>46</v>
      </c>
      <c r="B73" s="72" t="s">
        <v>33</v>
      </c>
      <c r="C73" s="28" t="s">
        <v>21</v>
      </c>
      <c r="D73" s="27" t="s">
        <v>7</v>
      </c>
      <c r="E73" s="28" t="s">
        <v>20</v>
      </c>
      <c r="F73" s="29">
        <v>4.264</v>
      </c>
      <c r="G73" s="27"/>
      <c r="H73" s="27"/>
      <c r="I73" s="27"/>
      <c r="J73" s="27"/>
      <c r="K73" s="27"/>
      <c r="L73" s="27"/>
      <c r="M73" s="27"/>
      <c r="N73" s="27"/>
      <c r="O73" s="125">
        <f t="shared" si="8"/>
        <v>4.264</v>
      </c>
      <c r="P73" s="31">
        <f>SUM(O72:O74)</f>
        <v>28.599999999999998</v>
      </c>
      <c r="Q73" s="30">
        <f>ROUND(O73*100/P$73,3)</f>
        <v>14.909</v>
      </c>
      <c r="R73" s="65"/>
    </row>
    <row r="74" spans="1:18" ht="14.25" customHeight="1" thickBot="1">
      <c r="A74" s="136">
        <v>47</v>
      </c>
      <c r="B74" s="73" t="s">
        <v>33</v>
      </c>
      <c r="C74" s="66" t="s">
        <v>22</v>
      </c>
      <c r="D74" s="67" t="s">
        <v>7</v>
      </c>
      <c r="E74" s="66" t="s">
        <v>19</v>
      </c>
      <c r="F74" s="68">
        <v>0.256</v>
      </c>
      <c r="G74" s="67"/>
      <c r="H74" s="67"/>
      <c r="I74" s="67"/>
      <c r="J74" s="67"/>
      <c r="K74" s="67"/>
      <c r="L74" s="67"/>
      <c r="M74" s="67"/>
      <c r="N74" s="67"/>
      <c r="O74" s="129">
        <f t="shared" si="8"/>
        <v>0.256</v>
      </c>
      <c r="P74" s="68"/>
      <c r="Q74" s="69">
        <f>ROUND(O74*100/P$73,3)</f>
        <v>0.895</v>
      </c>
      <c r="R74" s="70">
        <f>SUM(Q72:Q74)</f>
        <v>100</v>
      </c>
    </row>
    <row r="75" spans="1:19" s="48" customFormat="1" ht="30.75" thickBot="1">
      <c r="A75" s="136">
        <f>A74+1</f>
        <v>48</v>
      </c>
      <c r="B75" s="55" t="s">
        <v>34</v>
      </c>
      <c r="C75" s="56" t="s">
        <v>21</v>
      </c>
      <c r="D75" s="55" t="s">
        <v>7</v>
      </c>
      <c r="E75" s="56" t="s">
        <v>8</v>
      </c>
      <c r="F75" s="57">
        <v>48.2</v>
      </c>
      <c r="G75" s="57">
        <v>11.67</v>
      </c>
      <c r="H75" s="57">
        <v>46.67</v>
      </c>
      <c r="I75" s="55"/>
      <c r="J75" s="55"/>
      <c r="K75" s="55"/>
      <c r="L75" s="55"/>
      <c r="M75" s="55"/>
      <c r="N75" s="55"/>
      <c r="O75" s="133">
        <f t="shared" si="8"/>
        <v>106.54</v>
      </c>
      <c r="P75" s="57">
        <v>106.54</v>
      </c>
      <c r="Q75" s="58">
        <v>100</v>
      </c>
      <c r="R75" s="59">
        <v>100</v>
      </c>
      <c r="S75" s="49"/>
    </row>
    <row r="76" spans="1:18" s="15" customFormat="1" ht="15" hidden="1">
      <c r="A76" s="136">
        <v>47</v>
      </c>
      <c r="C76" s="16"/>
      <c r="E76" s="16"/>
      <c r="F76" s="17"/>
      <c r="O76" s="126"/>
      <c r="P76" s="17"/>
      <c r="Q76" s="18"/>
      <c r="R76" s="18"/>
    </row>
    <row r="77" spans="1:18" ht="30" hidden="1">
      <c r="A77" s="136">
        <v>47</v>
      </c>
      <c r="B77" s="6" t="s">
        <v>35</v>
      </c>
      <c r="C77" s="5" t="s">
        <v>6</v>
      </c>
      <c r="D77" s="6" t="s">
        <v>7</v>
      </c>
      <c r="E77" s="5" t="s">
        <v>8</v>
      </c>
      <c r="G77" s="7">
        <v>916.867</v>
      </c>
      <c r="H77" s="7">
        <v>995.08</v>
      </c>
      <c r="I77" s="7">
        <v>962.9</v>
      </c>
      <c r="J77" s="7">
        <v>898.6</v>
      </c>
      <c r="K77" s="7">
        <v>970.93</v>
      </c>
      <c r="L77" s="7">
        <v>972.54</v>
      </c>
      <c r="M77" s="7">
        <v>970.93</v>
      </c>
      <c r="N77" s="7">
        <v>1164.77</v>
      </c>
      <c r="O77" s="126">
        <f aca="true" t="shared" si="9" ref="O77:O82">SUM(F77:N77)</f>
        <v>7852.617</v>
      </c>
      <c r="P77" s="7"/>
      <c r="Q77" s="8">
        <f>ROUND(O77*100/P$78,3)</f>
        <v>80.428</v>
      </c>
      <c r="R77" s="9"/>
    </row>
    <row r="78" spans="1:18" ht="15" hidden="1">
      <c r="A78" s="136">
        <v>47</v>
      </c>
      <c r="B78" s="6" t="s">
        <v>35</v>
      </c>
      <c r="C78" s="5" t="s">
        <v>6</v>
      </c>
      <c r="D78" s="6" t="s">
        <v>7</v>
      </c>
      <c r="E78" s="5" t="s">
        <v>19</v>
      </c>
      <c r="G78" s="7">
        <v>181.451</v>
      </c>
      <c r="H78" s="7">
        <v>196.7</v>
      </c>
      <c r="I78" s="7">
        <v>190.4</v>
      </c>
      <c r="J78" s="7">
        <v>177.6</v>
      </c>
      <c r="K78" s="7">
        <v>191.94</v>
      </c>
      <c r="L78" s="7">
        <v>192.26</v>
      </c>
      <c r="M78" s="7">
        <v>191.94</v>
      </c>
      <c r="N78" s="7">
        <v>230.26</v>
      </c>
      <c r="O78" s="126">
        <f t="shared" si="9"/>
        <v>1552.551</v>
      </c>
      <c r="P78" s="9">
        <f>SUM(O77:O79)</f>
        <v>9763.51</v>
      </c>
      <c r="Q78" s="8">
        <f>ROUND(O78*100/P$78,3)</f>
        <v>15.902</v>
      </c>
      <c r="R78" s="9">
        <f>SUM(Q77:Q79)</f>
        <v>100</v>
      </c>
    </row>
    <row r="79" spans="1:18" ht="15" hidden="1">
      <c r="A79" s="136">
        <v>47</v>
      </c>
      <c r="B79" s="6" t="s">
        <v>35</v>
      </c>
      <c r="C79" s="5" t="s">
        <v>6</v>
      </c>
      <c r="D79" s="6" t="s">
        <v>7</v>
      </c>
      <c r="E79" s="5" t="s">
        <v>20</v>
      </c>
      <c r="G79" s="7">
        <v>41.882</v>
      </c>
      <c r="H79" s="7">
        <v>45.42</v>
      </c>
      <c r="I79" s="7">
        <v>43.9</v>
      </c>
      <c r="J79" s="7">
        <v>41</v>
      </c>
      <c r="K79" s="7">
        <v>44.31</v>
      </c>
      <c r="L79" s="7">
        <v>44.38</v>
      </c>
      <c r="M79" s="7">
        <v>44.3</v>
      </c>
      <c r="N79" s="7">
        <v>53.15</v>
      </c>
      <c r="O79" s="126">
        <f t="shared" si="9"/>
        <v>358.342</v>
      </c>
      <c r="P79" s="7"/>
      <c r="Q79" s="8">
        <f>ROUND(O79*100/P$78,3)</f>
        <v>3.67</v>
      </c>
      <c r="R79" s="9"/>
    </row>
    <row r="80" spans="1:18" ht="30" hidden="1">
      <c r="A80" s="136">
        <v>47</v>
      </c>
      <c r="B80" s="6" t="s">
        <v>35</v>
      </c>
      <c r="C80" s="5" t="s">
        <v>21</v>
      </c>
      <c r="D80" s="6" t="s">
        <v>7</v>
      </c>
      <c r="E80" s="5" t="s">
        <v>8</v>
      </c>
      <c r="F80" s="7">
        <v>936.737</v>
      </c>
      <c r="O80" s="126">
        <f t="shared" si="9"/>
        <v>936.737</v>
      </c>
      <c r="P80" s="7"/>
      <c r="Q80" s="8">
        <f>ROUND(O80*100/P$81,3)</f>
        <v>96.631</v>
      </c>
      <c r="R80" s="9"/>
    </row>
    <row r="81" spans="1:18" ht="15" hidden="1">
      <c r="A81" s="136">
        <v>47</v>
      </c>
      <c r="B81" s="6" t="s">
        <v>35</v>
      </c>
      <c r="C81" s="5" t="s">
        <v>21</v>
      </c>
      <c r="D81" s="6" t="s">
        <v>7</v>
      </c>
      <c r="E81" s="5" t="s">
        <v>20</v>
      </c>
      <c r="F81" s="7">
        <v>32.655</v>
      </c>
      <c r="O81" s="126">
        <f t="shared" si="9"/>
        <v>32.655</v>
      </c>
      <c r="P81" s="9">
        <f>SUM(O80:O81)</f>
        <v>969.3919999999999</v>
      </c>
      <c r="Q81" s="8">
        <f>ROUND(O81*100/P$81,3)</f>
        <v>3.369</v>
      </c>
      <c r="R81" s="9">
        <f>SUM(Q80:Q81)</f>
        <v>100</v>
      </c>
    </row>
    <row r="82" spans="1:18" ht="15" hidden="1">
      <c r="A82" s="136">
        <v>47</v>
      </c>
      <c r="B82" s="6" t="s">
        <v>35</v>
      </c>
      <c r="C82" s="5" t="s">
        <v>22</v>
      </c>
      <c r="D82" s="6" t="s">
        <v>7</v>
      </c>
      <c r="E82" s="5" t="s">
        <v>19</v>
      </c>
      <c r="F82" s="7">
        <v>166.808</v>
      </c>
      <c r="O82" s="126">
        <f t="shared" si="9"/>
        <v>166.808</v>
      </c>
      <c r="P82" s="7">
        <v>166.808</v>
      </c>
      <c r="Q82" s="8">
        <v>100</v>
      </c>
      <c r="R82" s="9">
        <v>100</v>
      </c>
    </row>
    <row r="83" spans="1:18" ht="30">
      <c r="A83" s="136">
        <v>49</v>
      </c>
      <c r="B83" s="74" t="s">
        <v>35</v>
      </c>
      <c r="C83" s="60" t="s">
        <v>21</v>
      </c>
      <c r="D83" s="61" t="s">
        <v>7</v>
      </c>
      <c r="E83" s="60" t="s">
        <v>8</v>
      </c>
      <c r="F83" s="62">
        <v>936.737</v>
      </c>
      <c r="G83" s="62">
        <v>916.867</v>
      </c>
      <c r="H83" s="62">
        <v>995.08</v>
      </c>
      <c r="I83" s="62">
        <v>962.9</v>
      </c>
      <c r="J83" s="62">
        <v>898.6</v>
      </c>
      <c r="K83" s="62">
        <v>970.93</v>
      </c>
      <c r="L83" s="62">
        <v>972.54</v>
      </c>
      <c r="M83" s="62">
        <v>970.93</v>
      </c>
      <c r="N83" s="62">
        <v>1164.77</v>
      </c>
      <c r="O83" s="128">
        <f>SUM(F83:N83)</f>
        <v>8789.354000000001</v>
      </c>
      <c r="P83" s="62"/>
      <c r="Q83" s="75">
        <f>ROUND(O83*100/P$85,3)</f>
        <v>80.638</v>
      </c>
      <c r="R83" s="76"/>
    </row>
    <row r="84" spans="1:18" ht="15">
      <c r="A84" s="136">
        <f aca="true" t="shared" si="10" ref="A84:A90">A83+1</f>
        <v>50</v>
      </c>
      <c r="B84" s="77" t="s">
        <v>35</v>
      </c>
      <c r="C84" s="28" t="s">
        <v>21</v>
      </c>
      <c r="D84" s="27" t="s">
        <v>7</v>
      </c>
      <c r="E84" s="28" t="s">
        <v>19</v>
      </c>
      <c r="F84" s="29">
        <v>166.808</v>
      </c>
      <c r="G84" s="29">
        <v>181.451</v>
      </c>
      <c r="H84" s="29">
        <v>196.7</v>
      </c>
      <c r="I84" s="29">
        <v>190.4</v>
      </c>
      <c r="J84" s="29">
        <v>177.6</v>
      </c>
      <c r="K84" s="29">
        <v>191.94</v>
      </c>
      <c r="L84" s="29">
        <v>192.26</v>
      </c>
      <c r="M84" s="29">
        <v>191.94</v>
      </c>
      <c r="N84" s="29">
        <v>230.26</v>
      </c>
      <c r="O84" s="125">
        <f>SUM(F84:N84)</f>
        <v>1719.3590000000002</v>
      </c>
      <c r="Q84" s="42">
        <f>ROUND(O84*100/P$85,3)</f>
        <v>15.774</v>
      </c>
      <c r="R84" s="90"/>
    </row>
    <row r="85" spans="1:18" ht="15.75" thickBot="1">
      <c r="A85" s="136">
        <f t="shared" si="10"/>
        <v>51</v>
      </c>
      <c r="B85" s="79" t="s">
        <v>35</v>
      </c>
      <c r="C85" s="66" t="s">
        <v>21</v>
      </c>
      <c r="D85" s="67" t="s">
        <v>7</v>
      </c>
      <c r="E85" s="66" t="s">
        <v>20</v>
      </c>
      <c r="F85" s="68">
        <v>32.655</v>
      </c>
      <c r="G85" s="68">
        <v>41.882</v>
      </c>
      <c r="H85" s="68">
        <v>45.42</v>
      </c>
      <c r="I85" s="68">
        <v>43.9</v>
      </c>
      <c r="J85" s="68">
        <v>41</v>
      </c>
      <c r="K85" s="68">
        <v>44.31</v>
      </c>
      <c r="L85" s="68">
        <v>44.38</v>
      </c>
      <c r="M85" s="68">
        <v>44.3</v>
      </c>
      <c r="N85" s="68">
        <v>53.15</v>
      </c>
      <c r="O85" s="129">
        <f>SUM(F85:N85)</f>
        <v>390.997</v>
      </c>
      <c r="P85" s="91">
        <f>SUM(O83:O85)</f>
        <v>10899.710000000001</v>
      </c>
      <c r="Q85" s="80">
        <f>ROUND(O85*100/P$85,3)</f>
        <v>3.587</v>
      </c>
      <c r="R85" s="70">
        <f>SUM(Q83:Q85)</f>
        <v>99.99900000000001</v>
      </c>
    </row>
    <row r="86" spans="1:18" s="15" customFormat="1" ht="15" hidden="1">
      <c r="A86" s="136">
        <f t="shared" si="10"/>
        <v>52</v>
      </c>
      <c r="C86" s="16"/>
      <c r="E86" s="16"/>
      <c r="F86" s="17"/>
      <c r="O86" s="126"/>
      <c r="P86" s="17"/>
      <c r="Q86" s="18"/>
      <c r="R86" s="18"/>
    </row>
    <row r="87" spans="1:18" ht="15" hidden="1">
      <c r="A87" s="136">
        <f t="shared" si="10"/>
        <v>53</v>
      </c>
      <c r="B87" s="6" t="s">
        <v>36</v>
      </c>
      <c r="C87" s="5" t="s">
        <v>6</v>
      </c>
      <c r="D87" s="6" t="s">
        <v>11</v>
      </c>
      <c r="E87" s="5" t="s">
        <v>10</v>
      </c>
      <c r="G87" s="7">
        <v>1388.875</v>
      </c>
      <c r="H87" s="7">
        <v>1421.875</v>
      </c>
      <c r="I87" s="7">
        <v>1425.79</v>
      </c>
      <c r="J87" s="7">
        <v>1425.9</v>
      </c>
      <c r="K87" s="7">
        <v>1425.88</v>
      </c>
      <c r="L87" s="7">
        <v>1275.88</v>
      </c>
      <c r="O87" s="126">
        <f aca="true" t="shared" si="11" ref="O87:O92">SUM(F87:N87)</f>
        <v>8364.2</v>
      </c>
      <c r="P87" s="7">
        <v>8364.2</v>
      </c>
      <c r="Q87" s="8">
        <v>100</v>
      </c>
      <c r="R87" s="9">
        <v>100</v>
      </c>
    </row>
    <row r="88" spans="1:18" ht="15" hidden="1">
      <c r="A88" s="136">
        <f t="shared" si="10"/>
        <v>54</v>
      </c>
      <c r="B88" s="6" t="s">
        <v>36</v>
      </c>
      <c r="C88" s="5" t="s">
        <v>21</v>
      </c>
      <c r="D88" s="6" t="s">
        <v>11</v>
      </c>
      <c r="E88" s="5" t="s">
        <v>10</v>
      </c>
      <c r="F88" s="7">
        <v>1302</v>
      </c>
      <c r="O88" s="126">
        <f t="shared" si="11"/>
        <v>1302</v>
      </c>
      <c r="P88" s="7">
        <v>1302</v>
      </c>
      <c r="Q88" s="8">
        <v>100</v>
      </c>
      <c r="R88" s="9">
        <v>100</v>
      </c>
    </row>
    <row r="89" spans="1:18" ht="15" hidden="1">
      <c r="A89" s="136">
        <f t="shared" si="10"/>
        <v>55</v>
      </c>
      <c r="B89" s="6" t="s">
        <v>36</v>
      </c>
      <c r="C89" s="5" t="s">
        <v>31</v>
      </c>
      <c r="D89" s="6" t="s">
        <v>11</v>
      </c>
      <c r="E89" s="5" t="s">
        <v>10</v>
      </c>
      <c r="M89" s="7">
        <v>283.09</v>
      </c>
      <c r="N89" s="7">
        <v>288.09</v>
      </c>
      <c r="O89" s="126">
        <f t="shared" si="11"/>
        <v>571.18</v>
      </c>
      <c r="P89" s="7">
        <v>571.18</v>
      </c>
      <c r="Q89" s="8">
        <v>100</v>
      </c>
      <c r="R89" s="9">
        <v>100</v>
      </c>
    </row>
    <row r="90" spans="1:18" ht="15" hidden="1">
      <c r="A90" s="136">
        <f t="shared" si="10"/>
        <v>56</v>
      </c>
      <c r="B90" s="6" t="s">
        <v>36</v>
      </c>
      <c r="C90" s="5" t="s">
        <v>32</v>
      </c>
      <c r="D90" s="6" t="s">
        <v>11</v>
      </c>
      <c r="E90" s="5" t="s">
        <v>10</v>
      </c>
      <c r="M90" s="7">
        <v>1092.79</v>
      </c>
      <c r="N90" s="7">
        <v>1093.79</v>
      </c>
      <c r="O90" s="126">
        <f t="shared" si="11"/>
        <v>2186.58</v>
      </c>
      <c r="P90" s="7">
        <v>2186.58</v>
      </c>
      <c r="Q90" s="8">
        <v>100</v>
      </c>
      <c r="R90" s="9">
        <v>100</v>
      </c>
    </row>
    <row r="91" spans="1:19" s="26" customFormat="1" ht="15">
      <c r="A91" s="136">
        <v>52</v>
      </c>
      <c r="B91" s="44" t="s">
        <v>36</v>
      </c>
      <c r="C91" s="45" t="s">
        <v>31</v>
      </c>
      <c r="D91" s="44" t="s">
        <v>11</v>
      </c>
      <c r="E91" s="45" t="s">
        <v>10</v>
      </c>
      <c r="F91" s="44">
        <v>276.5</v>
      </c>
      <c r="G91" s="44">
        <v>280.085</v>
      </c>
      <c r="H91" s="44">
        <v>286.085</v>
      </c>
      <c r="I91" s="44">
        <v>287.09</v>
      </c>
      <c r="J91" s="44">
        <v>287.1</v>
      </c>
      <c r="K91" s="46">
        <v>284.459</v>
      </c>
      <c r="L91" s="44">
        <v>280.486</v>
      </c>
      <c r="M91" s="47">
        <v>280.486</v>
      </c>
      <c r="N91" s="47">
        <v>288.09</v>
      </c>
      <c r="O91" s="123">
        <f t="shared" si="11"/>
        <v>2550.3810000000003</v>
      </c>
      <c r="P91" s="47">
        <f>SUM(F91:N91)</f>
        <v>2550.3810000000003</v>
      </c>
      <c r="Q91" s="42">
        <v>100</v>
      </c>
      <c r="R91" s="43">
        <v>100</v>
      </c>
      <c r="S91" s="25"/>
    </row>
    <row r="92" spans="1:19" s="26" customFormat="1" ht="15">
      <c r="A92" s="136">
        <v>53</v>
      </c>
      <c r="B92" s="44" t="s">
        <v>36</v>
      </c>
      <c r="C92" s="45" t="s">
        <v>32</v>
      </c>
      <c r="D92" s="44" t="s">
        <v>11</v>
      </c>
      <c r="E92" s="45" t="s">
        <v>10</v>
      </c>
      <c r="F92" s="44">
        <v>1065.5</v>
      </c>
      <c r="G92" s="44">
        <v>1108.79</v>
      </c>
      <c r="H92" s="44">
        <v>1135.79</v>
      </c>
      <c r="I92" s="44">
        <v>1118.711</v>
      </c>
      <c r="J92" s="44">
        <v>1118.814</v>
      </c>
      <c r="K92" s="44">
        <v>1132.867</v>
      </c>
      <c r="L92" s="44">
        <v>987.618</v>
      </c>
      <c r="M92" s="47">
        <v>1085.982</v>
      </c>
      <c r="N92" s="47">
        <v>1090.99</v>
      </c>
      <c r="O92" s="123">
        <f t="shared" si="11"/>
        <v>9845.062</v>
      </c>
      <c r="P92" s="47">
        <f>SUM(F92:N92)</f>
        <v>9845.062</v>
      </c>
      <c r="Q92" s="42">
        <v>100</v>
      </c>
      <c r="R92" s="43">
        <v>100</v>
      </c>
      <c r="S92" s="25"/>
    </row>
    <row r="94" spans="15:18" s="10" customFormat="1" ht="15">
      <c r="O94" s="126">
        <f>SUM(O2:O92)</f>
        <v>1165926.746</v>
      </c>
      <c r="P94" s="119">
        <f>SUM(P2:P92)</f>
        <v>1165926.746</v>
      </c>
      <c r="Q94" s="119">
        <f>SUM(Q2:Q92)</f>
        <v>5599.998000000001</v>
      </c>
      <c r="R94" s="119">
        <f>SUM(R2:R92)</f>
        <v>5599.998</v>
      </c>
    </row>
  </sheetData>
  <sheetProtection/>
  <printOptions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7"/>
  <sheetViews>
    <sheetView zoomScale="90" zoomScaleNormal="90" zoomScalePageLayoutView="0" workbookViewId="0" topLeftCell="A7">
      <selection activeCell="Q27" sqref="Q27"/>
    </sheetView>
  </sheetViews>
  <sheetFormatPr defaultColWidth="9.140625" defaultRowHeight="15"/>
  <cols>
    <col min="1" max="1" width="5.00390625" style="6" customWidth="1"/>
    <col min="2" max="2" width="20.00390625" style="6" customWidth="1"/>
    <col min="3" max="3" width="21.7109375" style="6" customWidth="1"/>
    <col min="4" max="4" width="17.00390625" style="6" customWidth="1"/>
    <col min="5" max="5" width="22.7109375" style="6" customWidth="1"/>
    <col min="6" max="14" width="13.7109375" style="6" customWidth="1"/>
    <col min="15" max="15" width="13.7109375" style="19" customWidth="1"/>
    <col min="16" max="16" width="14.28125" style="6" customWidth="1"/>
    <col min="17" max="17" width="14.8515625" style="10" customWidth="1"/>
    <col min="18" max="18" width="16.140625" style="6" customWidth="1"/>
    <col min="19" max="19" width="9.140625" style="10" customWidth="1"/>
    <col min="20" max="16384" width="9.140625" style="6" customWidth="1"/>
  </cols>
  <sheetData>
    <row r="1" spans="1:19" s="5" customFormat="1" ht="33.75" customHeight="1">
      <c r="A1" s="1" t="s">
        <v>0</v>
      </c>
      <c r="B1" s="1" t="s">
        <v>2</v>
      </c>
      <c r="C1" s="1" t="s">
        <v>1</v>
      </c>
      <c r="D1" s="1" t="s">
        <v>3</v>
      </c>
      <c r="E1" s="1" t="s">
        <v>38</v>
      </c>
      <c r="F1" s="1">
        <v>2009</v>
      </c>
      <c r="G1" s="1">
        <v>2010</v>
      </c>
      <c r="H1" s="1">
        <v>2011</v>
      </c>
      <c r="I1" s="2">
        <v>2012</v>
      </c>
      <c r="J1" s="1">
        <v>2013</v>
      </c>
      <c r="K1" s="1">
        <v>2014</v>
      </c>
      <c r="L1" s="1">
        <v>2015</v>
      </c>
      <c r="M1" s="1">
        <v>2016</v>
      </c>
      <c r="N1" s="1">
        <v>2017</v>
      </c>
      <c r="O1" s="23" t="s">
        <v>4</v>
      </c>
      <c r="P1" s="1" t="s">
        <v>39</v>
      </c>
      <c r="Q1" s="3" t="s">
        <v>40</v>
      </c>
      <c r="R1" s="1" t="s">
        <v>41</v>
      </c>
      <c r="S1" s="4"/>
    </row>
    <row r="2" spans="3:18" s="11" customFormat="1" ht="15">
      <c r="C2" s="12"/>
      <c r="E2" s="12"/>
      <c r="G2" s="13"/>
      <c r="H2" s="13"/>
      <c r="I2" s="13"/>
      <c r="J2" s="13"/>
      <c r="K2" s="13"/>
      <c r="L2" s="13"/>
      <c r="M2" s="13"/>
      <c r="N2" s="13"/>
      <c r="O2" s="21"/>
      <c r="P2" s="13"/>
      <c r="Q2" s="14"/>
      <c r="R2" s="14"/>
    </row>
    <row r="3" spans="1:18" ht="30">
      <c r="A3" s="6">
        <v>2</v>
      </c>
      <c r="B3" s="6" t="s">
        <v>5</v>
      </c>
      <c r="C3" s="5" t="s">
        <v>9</v>
      </c>
      <c r="D3" s="6" t="s">
        <v>11</v>
      </c>
      <c r="E3" s="6" t="s">
        <v>10</v>
      </c>
      <c r="F3" s="7">
        <v>377</v>
      </c>
      <c r="G3" s="7">
        <v>349.6</v>
      </c>
      <c r="H3" s="7">
        <v>433.9</v>
      </c>
      <c r="I3" s="7">
        <v>284.3</v>
      </c>
      <c r="J3" s="7">
        <v>264.3</v>
      </c>
      <c r="K3" s="7">
        <v>334.3</v>
      </c>
      <c r="L3" s="7">
        <v>259.4</v>
      </c>
      <c r="M3" s="7">
        <v>284.4</v>
      </c>
      <c r="N3" s="7">
        <v>334.4</v>
      </c>
      <c r="O3" s="21">
        <f>SUM(F3:N3)</f>
        <v>2921.6</v>
      </c>
      <c r="P3" s="7">
        <v>2921.6</v>
      </c>
      <c r="Q3" s="8">
        <v>100</v>
      </c>
      <c r="R3" s="9">
        <v>100</v>
      </c>
    </row>
    <row r="4" spans="1:18" ht="30">
      <c r="A4" s="6">
        <v>4</v>
      </c>
      <c r="B4" s="6" t="s">
        <v>13</v>
      </c>
      <c r="C4" s="5" t="s">
        <v>9</v>
      </c>
      <c r="D4" s="6" t="s">
        <v>11</v>
      </c>
      <c r="E4" s="6" t="s">
        <v>10</v>
      </c>
      <c r="F4" s="7">
        <v>99</v>
      </c>
      <c r="G4" s="7">
        <v>114.8</v>
      </c>
      <c r="H4" s="7">
        <v>106</v>
      </c>
      <c r="I4" s="7">
        <v>157.6</v>
      </c>
      <c r="J4" s="7">
        <v>162.6</v>
      </c>
      <c r="K4" s="7">
        <v>117.6</v>
      </c>
      <c r="L4" s="7">
        <v>122.6</v>
      </c>
      <c r="M4" s="7">
        <v>112.6</v>
      </c>
      <c r="N4" s="7">
        <v>128.35</v>
      </c>
      <c r="O4" s="21">
        <f>SUM(F4:N4)</f>
        <v>1121.15</v>
      </c>
      <c r="P4" s="7">
        <v>1121.15</v>
      </c>
      <c r="Q4" s="8">
        <v>100</v>
      </c>
      <c r="R4" s="9">
        <v>100</v>
      </c>
    </row>
    <row r="5" spans="1:18" ht="30">
      <c r="A5" s="6">
        <v>6</v>
      </c>
      <c r="B5" s="6" t="s">
        <v>14</v>
      </c>
      <c r="C5" s="5" t="s">
        <v>9</v>
      </c>
      <c r="D5" s="6" t="s">
        <v>11</v>
      </c>
      <c r="E5" s="6" t="s">
        <v>10</v>
      </c>
      <c r="F5" s="7">
        <v>620.54</v>
      </c>
      <c r="G5" s="7">
        <v>953.1</v>
      </c>
      <c r="H5" s="7">
        <v>1712</v>
      </c>
      <c r="I5" s="7">
        <v>1377.5</v>
      </c>
      <c r="J5" s="7">
        <v>984.5</v>
      </c>
      <c r="K5" s="7">
        <v>784.5</v>
      </c>
      <c r="L5" s="7">
        <v>834.1</v>
      </c>
      <c r="M5" s="7">
        <v>984.1</v>
      </c>
      <c r="N5" s="7">
        <v>1184.1</v>
      </c>
      <c r="O5" s="21">
        <f aca="true" t="shared" si="0" ref="O5:O13">SUM(F5:N5)</f>
        <v>9434.44</v>
      </c>
      <c r="P5" s="7">
        <v>9434.44</v>
      </c>
      <c r="Q5" s="8">
        <v>100</v>
      </c>
      <c r="R5" s="9">
        <v>100</v>
      </c>
    </row>
    <row r="6" spans="1:18" ht="30">
      <c r="A6" s="6">
        <v>8</v>
      </c>
      <c r="B6" s="6" t="s">
        <v>15</v>
      </c>
      <c r="C6" s="5" t="s">
        <v>9</v>
      </c>
      <c r="D6" s="6" t="s">
        <v>11</v>
      </c>
      <c r="E6" s="6" t="s">
        <v>10</v>
      </c>
      <c r="F6" s="7">
        <v>49.23</v>
      </c>
      <c r="G6" s="7">
        <v>49.3</v>
      </c>
      <c r="H6" s="7">
        <v>49.3</v>
      </c>
      <c r="I6" s="7">
        <v>49.6</v>
      </c>
      <c r="J6" s="7">
        <v>49.6</v>
      </c>
      <c r="K6" s="7">
        <v>49.6</v>
      </c>
      <c r="L6" s="7">
        <v>49.6</v>
      </c>
      <c r="M6" s="7">
        <v>49.6</v>
      </c>
      <c r="N6" s="7">
        <v>49.6</v>
      </c>
      <c r="O6" s="21">
        <f t="shared" si="0"/>
        <v>445.43000000000006</v>
      </c>
      <c r="P6" s="7">
        <v>445.43000000000006</v>
      </c>
      <c r="Q6" s="8">
        <v>100</v>
      </c>
      <c r="R6" s="9">
        <v>100</v>
      </c>
    </row>
    <row r="7" spans="1:18" ht="30">
      <c r="A7" s="6">
        <v>10</v>
      </c>
      <c r="B7" s="6" t="s">
        <v>16</v>
      </c>
      <c r="C7" s="5" t="s">
        <v>9</v>
      </c>
      <c r="D7" s="6" t="s">
        <v>11</v>
      </c>
      <c r="E7" s="6" t="s">
        <v>10</v>
      </c>
      <c r="F7" s="7">
        <v>6.8</v>
      </c>
      <c r="G7" s="7">
        <v>6.9</v>
      </c>
      <c r="H7" s="7">
        <v>4.9</v>
      </c>
      <c r="I7" s="7">
        <v>2.9</v>
      </c>
      <c r="J7" s="7">
        <v>1.9</v>
      </c>
      <c r="K7" s="7">
        <v>0.9</v>
      </c>
      <c r="L7" s="7">
        <v>0.9</v>
      </c>
      <c r="M7" s="7">
        <v>0.9</v>
      </c>
      <c r="N7" s="7">
        <v>0.9</v>
      </c>
      <c r="O7" s="21">
        <f t="shared" si="0"/>
        <v>26.999999999999993</v>
      </c>
      <c r="P7" s="7">
        <v>26.999999999999993</v>
      </c>
      <c r="Q7" s="8">
        <v>100</v>
      </c>
      <c r="R7" s="9">
        <v>100</v>
      </c>
    </row>
    <row r="8" spans="1:18" ht="30">
      <c r="A8" s="6">
        <v>11</v>
      </c>
      <c r="B8" s="6" t="s">
        <v>17</v>
      </c>
      <c r="C8" s="5" t="s">
        <v>9</v>
      </c>
      <c r="D8" s="6" t="s">
        <v>11</v>
      </c>
      <c r="E8" s="6" t="s">
        <v>10</v>
      </c>
      <c r="F8" s="7">
        <v>4.42</v>
      </c>
      <c r="G8" s="7">
        <v>4.6</v>
      </c>
      <c r="H8" s="7">
        <v>4.8</v>
      </c>
      <c r="I8" s="7">
        <v>4.7</v>
      </c>
      <c r="J8" s="7">
        <v>4.6</v>
      </c>
      <c r="K8" s="7">
        <v>4.6</v>
      </c>
      <c r="L8" s="7">
        <v>4.6</v>
      </c>
      <c r="M8" s="7">
        <v>4.6</v>
      </c>
      <c r="N8" s="7">
        <v>4.6</v>
      </c>
      <c r="O8" s="21">
        <f t="shared" si="0"/>
        <v>41.52</v>
      </c>
      <c r="P8" s="7">
        <v>41.52</v>
      </c>
      <c r="Q8" s="8">
        <v>100</v>
      </c>
      <c r="R8" s="9">
        <v>100</v>
      </c>
    </row>
    <row r="9" spans="1:18" ht="30">
      <c r="A9" s="6">
        <v>25</v>
      </c>
      <c r="B9" s="6" t="s">
        <v>24</v>
      </c>
      <c r="C9" s="5" t="s">
        <v>9</v>
      </c>
      <c r="D9" s="6" t="s">
        <v>11</v>
      </c>
      <c r="E9" s="5" t="s">
        <v>10</v>
      </c>
      <c r="F9" s="7">
        <v>297.43</v>
      </c>
      <c r="G9" s="7">
        <v>289.5</v>
      </c>
      <c r="H9" s="7">
        <v>298.5</v>
      </c>
      <c r="I9" s="7">
        <v>299.5</v>
      </c>
      <c r="J9" s="7">
        <v>149.5</v>
      </c>
      <c r="K9" s="7">
        <v>149.5</v>
      </c>
      <c r="L9" s="7">
        <v>149.5</v>
      </c>
      <c r="M9" s="7">
        <v>149.5</v>
      </c>
      <c r="N9" s="7">
        <v>149.5</v>
      </c>
      <c r="O9" s="21">
        <f t="shared" si="0"/>
        <v>1932.43</v>
      </c>
      <c r="P9" s="7">
        <v>1932.43</v>
      </c>
      <c r="Q9" s="8">
        <v>100</v>
      </c>
      <c r="R9" s="9">
        <v>100</v>
      </c>
    </row>
    <row r="10" spans="1:18" ht="30">
      <c r="A10" s="6">
        <v>27</v>
      </c>
      <c r="B10" s="6" t="s">
        <v>25</v>
      </c>
      <c r="C10" s="5" t="s">
        <v>9</v>
      </c>
      <c r="D10" s="6" t="s">
        <v>11</v>
      </c>
      <c r="E10" s="5" t="s">
        <v>10</v>
      </c>
      <c r="H10" s="7">
        <v>9.9</v>
      </c>
      <c r="I10" s="7">
        <v>14.8</v>
      </c>
      <c r="J10" s="7">
        <v>14.6</v>
      </c>
      <c r="K10" s="7">
        <v>24.6</v>
      </c>
      <c r="L10" s="7">
        <v>14.6</v>
      </c>
      <c r="M10" s="7">
        <v>14.6</v>
      </c>
      <c r="N10" s="7">
        <v>44.6</v>
      </c>
      <c r="O10" s="21">
        <f t="shared" si="0"/>
        <v>137.7</v>
      </c>
      <c r="P10" s="7">
        <v>137.7</v>
      </c>
      <c r="Q10" s="8">
        <v>100</v>
      </c>
      <c r="R10" s="9">
        <v>100</v>
      </c>
    </row>
    <row r="11" spans="1:18" ht="30">
      <c r="A11" s="6">
        <v>43</v>
      </c>
      <c r="B11" s="6" t="s">
        <v>30</v>
      </c>
      <c r="C11" s="5" t="s">
        <v>9</v>
      </c>
      <c r="D11" s="6" t="s">
        <v>11</v>
      </c>
      <c r="E11" s="5" t="s">
        <v>10</v>
      </c>
      <c r="F11" s="7">
        <v>524.53</v>
      </c>
      <c r="G11" s="7">
        <v>427.6</v>
      </c>
      <c r="H11" s="7">
        <v>578</v>
      </c>
      <c r="I11" s="7">
        <v>703</v>
      </c>
      <c r="J11" s="7">
        <v>640</v>
      </c>
      <c r="K11" s="7">
        <v>640</v>
      </c>
      <c r="L11" s="7">
        <v>640.6</v>
      </c>
      <c r="M11" s="7">
        <v>715.6</v>
      </c>
      <c r="N11" s="7">
        <v>856.85</v>
      </c>
      <c r="O11" s="21">
        <f t="shared" si="0"/>
        <v>5726.180000000001</v>
      </c>
      <c r="P11" s="7">
        <v>5726.180000000001</v>
      </c>
      <c r="Q11" s="8">
        <v>100</v>
      </c>
      <c r="R11" s="9">
        <v>100</v>
      </c>
    </row>
    <row r="12" spans="1:18" ht="30">
      <c r="A12" s="6">
        <v>62</v>
      </c>
      <c r="B12" s="6" t="s">
        <v>36</v>
      </c>
      <c r="C12" s="5" t="s">
        <v>9</v>
      </c>
      <c r="D12" s="6" t="s">
        <v>11</v>
      </c>
      <c r="E12" s="5" t="s">
        <v>10</v>
      </c>
      <c r="F12" s="7">
        <v>567.06</v>
      </c>
      <c r="G12" s="7">
        <v>681.6</v>
      </c>
      <c r="H12" s="7">
        <v>560</v>
      </c>
      <c r="I12" s="7">
        <v>641.5</v>
      </c>
      <c r="J12" s="7">
        <v>603.9</v>
      </c>
      <c r="K12" s="7">
        <v>703.9</v>
      </c>
      <c r="L12" s="7">
        <v>664.3</v>
      </c>
      <c r="M12" s="7">
        <v>679.3</v>
      </c>
      <c r="N12" s="7">
        <v>790.55</v>
      </c>
      <c r="O12" s="21">
        <f t="shared" si="0"/>
        <v>5892.110000000001</v>
      </c>
      <c r="P12" s="7">
        <v>5892.110000000001</v>
      </c>
      <c r="Q12" s="8">
        <v>100</v>
      </c>
      <c r="R12" s="9">
        <v>100</v>
      </c>
    </row>
    <row r="13" spans="1:18" ht="30">
      <c r="A13" s="6">
        <v>67</v>
      </c>
      <c r="B13" s="6" t="s">
        <v>37</v>
      </c>
      <c r="C13" s="5" t="s">
        <v>9</v>
      </c>
      <c r="D13" s="6" t="s">
        <v>11</v>
      </c>
      <c r="E13" s="5" t="s">
        <v>10</v>
      </c>
      <c r="F13" s="7">
        <v>44.42</v>
      </c>
      <c r="G13" s="7">
        <v>44.3</v>
      </c>
      <c r="H13" s="7">
        <v>44.3</v>
      </c>
      <c r="I13" s="7">
        <v>47.1</v>
      </c>
      <c r="J13" s="7">
        <v>21.6</v>
      </c>
      <c r="K13" s="7">
        <v>21.6</v>
      </c>
      <c r="L13" s="7">
        <v>22.1</v>
      </c>
      <c r="M13" s="7">
        <v>24.5</v>
      </c>
      <c r="O13" s="21">
        <f t="shared" si="0"/>
        <v>269.91999999999996</v>
      </c>
      <c r="P13" s="7">
        <v>269.91999999999996</v>
      </c>
      <c r="Q13" s="8">
        <v>100</v>
      </c>
      <c r="R13" s="9">
        <v>100</v>
      </c>
    </row>
    <row r="14" spans="3:18" s="11" customFormat="1" ht="15">
      <c r="C14" s="12"/>
      <c r="F14" s="13"/>
      <c r="G14" s="13"/>
      <c r="H14" s="13"/>
      <c r="I14" s="13"/>
      <c r="J14" s="13"/>
      <c r="K14" s="13"/>
      <c r="L14" s="13"/>
      <c r="M14" s="13"/>
      <c r="N14" s="13"/>
      <c r="O14" s="21"/>
      <c r="P14" s="13"/>
      <c r="Q14" s="14"/>
      <c r="R14" s="14"/>
    </row>
    <row r="15" spans="1:18" ht="15">
      <c r="A15" s="6">
        <v>3</v>
      </c>
      <c r="B15" s="6" t="s">
        <v>5</v>
      </c>
      <c r="C15" s="5" t="s">
        <v>12</v>
      </c>
      <c r="D15" s="6" t="s">
        <v>11</v>
      </c>
      <c r="E15" s="6" t="s">
        <v>10</v>
      </c>
      <c r="F15" s="7">
        <v>294.52</v>
      </c>
      <c r="G15" s="7">
        <v>237.3</v>
      </c>
      <c r="H15" s="7">
        <v>186.5</v>
      </c>
      <c r="I15" s="7">
        <v>297.8</v>
      </c>
      <c r="J15" s="7">
        <v>147.9</v>
      </c>
      <c r="K15" s="7">
        <v>197.9</v>
      </c>
      <c r="L15" s="7">
        <v>197.8</v>
      </c>
      <c r="M15" s="7">
        <v>197.8</v>
      </c>
      <c r="N15" s="7">
        <v>197.8</v>
      </c>
      <c r="O15" s="21">
        <f aca="true" t="shared" si="1" ref="O15:O23">SUM(F15:N15)</f>
        <v>1955.32</v>
      </c>
      <c r="P15" s="7">
        <v>1955.32</v>
      </c>
      <c r="Q15" s="8">
        <v>100</v>
      </c>
      <c r="R15" s="9">
        <v>100</v>
      </c>
    </row>
    <row r="16" spans="1:18" ht="15">
      <c r="A16" s="6">
        <v>5</v>
      </c>
      <c r="B16" s="6" t="s">
        <v>13</v>
      </c>
      <c r="C16" s="5" t="s">
        <v>12</v>
      </c>
      <c r="D16" s="6" t="s">
        <v>11</v>
      </c>
      <c r="E16" s="6" t="s">
        <v>10</v>
      </c>
      <c r="F16" s="7">
        <v>56.74</v>
      </c>
      <c r="G16" s="7">
        <v>57.7</v>
      </c>
      <c r="H16" s="7">
        <v>58</v>
      </c>
      <c r="I16" s="7">
        <v>99</v>
      </c>
      <c r="J16" s="7">
        <v>59</v>
      </c>
      <c r="K16" s="7">
        <v>59</v>
      </c>
      <c r="L16" s="7">
        <v>49</v>
      </c>
      <c r="M16" s="7">
        <v>59</v>
      </c>
      <c r="N16" s="7">
        <v>52</v>
      </c>
      <c r="O16" s="21">
        <f t="shared" si="1"/>
        <v>549.44</v>
      </c>
      <c r="P16" s="7">
        <v>549.44</v>
      </c>
      <c r="Q16" s="8">
        <v>100</v>
      </c>
      <c r="R16" s="9">
        <v>100</v>
      </c>
    </row>
    <row r="17" spans="1:18" ht="15">
      <c r="A17" s="6">
        <v>7</v>
      </c>
      <c r="B17" s="6" t="s">
        <v>14</v>
      </c>
      <c r="C17" s="5" t="s">
        <v>12</v>
      </c>
      <c r="D17" s="6" t="s">
        <v>11</v>
      </c>
      <c r="E17" s="6" t="s">
        <v>10</v>
      </c>
      <c r="F17" s="7">
        <v>46.32</v>
      </c>
      <c r="G17" s="7">
        <v>40</v>
      </c>
      <c r="H17" s="7">
        <v>99</v>
      </c>
      <c r="I17" s="7">
        <v>99.4</v>
      </c>
      <c r="J17" s="7">
        <v>99</v>
      </c>
      <c r="K17" s="7">
        <v>99</v>
      </c>
      <c r="L17" s="7">
        <v>99.4</v>
      </c>
      <c r="M17" s="7">
        <v>99.4</v>
      </c>
      <c r="N17" s="7">
        <v>154.4</v>
      </c>
      <c r="O17" s="21">
        <f t="shared" si="1"/>
        <v>835.92</v>
      </c>
      <c r="P17" s="7">
        <v>835.92</v>
      </c>
      <c r="Q17" s="8">
        <v>100</v>
      </c>
      <c r="R17" s="9">
        <v>100</v>
      </c>
    </row>
    <row r="18" spans="1:18" ht="15">
      <c r="A18" s="6">
        <v>9</v>
      </c>
      <c r="B18" s="6" t="s">
        <v>15</v>
      </c>
      <c r="C18" s="5" t="s">
        <v>12</v>
      </c>
      <c r="D18" s="6" t="s">
        <v>11</v>
      </c>
      <c r="E18" s="6" t="s">
        <v>10</v>
      </c>
      <c r="F18" s="7">
        <v>9.83</v>
      </c>
      <c r="G18" s="7">
        <v>9.9</v>
      </c>
      <c r="H18" s="7">
        <v>9.9</v>
      </c>
      <c r="I18" s="7">
        <v>9.9</v>
      </c>
      <c r="J18" s="7">
        <v>9.9</v>
      </c>
      <c r="K18" s="7">
        <v>9.9</v>
      </c>
      <c r="L18" s="7">
        <v>9.9</v>
      </c>
      <c r="M18" s="7">
        <v>9.9</v>
      </c>
      <c r="N18" s="7">
        <v>9.9</v>
      </c>
      <c r="O18" s="21">
        <f t="shared" si="1"/>
        <v>89.03000000000002</v>
      </c>
      <c r="P18" s="7">
        <v>89.03000000000002</v>
      </c>
      <c r="Q18" s="8">
        <v>100</v>
      </c>
      <c r="R18" s="9">
        <v>100</v>
      </c>
    </row>
    <row r="19" spans="1:18" ht="15">
      <c r="A19" s="6">
        <v>12</v>
      </c>
      <c r="B19" s="6" t="s">
        <v>17</v>
      </c>
      <c r="C19" s="5" t="s">
        <v>12</v>
      </c>
      <c r="D19" s="6" t="s">
        <v>11</v>
      </c>
      <c r="E19" s="6" t="s">
        <v>10</v>
      </c>
      <c r="F19" s="7">
        <v>4.72</v>
      </c>
      <c r="G19" s="7">
        <v>4.9</v>
      </c>
      <c r="H19" s="7">
        <v>4.9</v>
      </c>
      <c r="I19" s="7">
        <v>4.9</v>
      </c>
      <c r="J19" s="7">
        <v>4.9</v>
      </c>
      <c r="K19" s="7">
        <v>4.9</v>
      </c>
      <c r="L19" s="7">
        <v>4.9</v>
      </c>
      <c r="M19" s="7">
        <v>4.9</v>
      </c>
      <c r="N19" s="7">
        <v>4.9</v>
      </c>
      <c r="O19" s="21">
        <f t="shared" si="1"/>
        <v>43.919999999999995</v>
      </c>
      <c r="P19" s="7">
        <v>43.919999999999995</v>
      </c>
      <c r="Q19" s="8">
        <v>100</v>
      </c>
      <c r="R19" s="9">
        <v>100</v>
      </c>
    </row>
    <row r="20" spans="1:18" ht="15">
      <c r="A20" s="6">
        <v>26</v>
      </c>
      <c r="B20" s="6" t="s">
        <v>24</v>
      </c>
      <c r="C20" s="5" t="s">
        <v>12</v>
      </c>
      <c r="D20" s="6" t="s">
        <v>11</v>
      </c>
      <c r="E20" s="5" t="s">
        <v>10</v>
      </c>
      <c r="F20" s="7">
        <v>397.41</v>
      </c>
      <c r="G20" s="7">
        <v>389.5</v>
      </c>
      <c r="H20" s="7">
        <v>398.5</v>
      </c>
      <c r="I20" s="7">
        <v>399.5</v>
      </c>
      <c r="J20" s="7">
        <v>199.5</v>
      </c>
      <c r="K20" s="7">
        <v>199.5</v>
      </c>
      <c r="L20" s="7">
        <v>199.5</v>
      </c>
      <c r="M20" s="7">
        <v>99.5</v>
      </c>
      <c r="N20" s="7">
        <v>99.5</v>
      </c>
      <c r="O20" s="21">
        <f t="shared" si="1"/>
        <v>2382.41</v>
      </c>
      <c r="P20" s="7">
        <v>2382.41</v>
      </c>
      <c r="Q20" s="8">
        <v>100</v>
      </c>
      <c r="R20" s="9">
        <v>100</v>
      </c>
    </row>
    <row r="21" spans="1:18" ht="15">
      <c r="A21" s="6">
        <v>44</v>
      </c>
      <c r="B21" s="6" t="s">
        <v>30</v>
      </c>
      <c r="C21" s="5" t="s">
        <v>12</v>
      </c>
      <c r="D21" s="6" t="s">
        <v>11</v>
      </c>
      <c r="E21" s="5" t="s">
        <v>10</v>
      </c>
      <c r="F21" s="7">
        <v>92.45</v>
      </c>
      <c r="G21" s="7">
        <v>44.3</v>
      </c>
      <c r="H21" s="7">
        <v>47</v>
      </c>
      <c r="I21" s="7">
        <v>148.2</v>
      </c>
      <c r="J21" s="7">
        <v>98.8</v>
      </c>
      <c r="K21" s="7">
        <v>98.8</v>
      </c>
      <c r="L21" s="7">
        <v>98.2</v>
      </c>
      <c r="M21" s="7">
        <v>98.2</v>
      </c>
      <c r="N21" s="7">
        <v>153.2</v>
      </c>
      <c r="O21" s="21">
        <f t="shared" si="1"/>
        <v>879.1500000000001</v>
      </c>
      <c r="P21" s="7">
        <v>879.1500000000001</v>
      </c>
      <c r="Q21" s="8">
        <v>100</v>
      </c>
      <c r="R21" s="9">
        <v>100</v>
      </c>
    </row>
    <row r="22" spans="1:18" ht="15">
      <c r="A22" s="6">
        <v>63</v>
      </c>
      <c r="B22" s="6" t="s">
        <v>36</v>
      </c>
      <c r="C22" s="5" t="s">
        <v>12</v>
      </c>
      <c r="D22" s="6" t="s">
        <v>11</v>
      </c>
      <c r="E22" s="5" t="s">
        <v>10</v>
      </c>
      <c r="F22" s="7">
        <v>275.82</v>
      </c>
      <c r="G22" s="7">
        <v>282.3</v>
      </c>
      <c r="H22" s="7">
        <v>284.5</v>
      </c>
      <c r="I22" s="7">
        <v>287.6</v>
      </c>
      <c r="J22" s="7">
        <v>288</v>
      </c>
      <c r="K22" s="7">
        <v>238</v>
      </c>
      <c r="L22" s="7">
        <v>167.6</v>
      </c>
      <c r="M22" s="7">
        <v>187.6</v>
      </c>
      <c r="N22" s="7">
        <v>197.6</v>
      </c>
      <c r="O22" s="21">
        <f t="shared" si="1"/>
        <v>2209.02</v>
      </c>
      <c r="P22" s="7">
        <v>2209.02</v>
      </c>
      <c r="Q22" s="8">
        <v>100</v>
      </c>
      <c r="R22" s="9">
        <v>100</v>
      </c>
    </row>
    <row r="23" spans="1:18" ht="15">
      <c r="A23" s="6">
        <v>68</v>
      </c>
      <c r="B23" s="6" t="s">
        <v>37</v>
      </c>
      <c r="C23" s="5" t="s">
        <v>12</v>
      </c>
      <c r="D23" s="6" t="s">
        <v>11</v>
      </c>
      <c r="E23" s="5" t="s">
        <v>10</v>
      </c>
      <c r="F23" s="7">
        <v>44.94</v>
      </c>
      <c r="G23" s="7">
        <v>45.4</v>
      </c>
      <c r="H23" s="7">
        <v>46</v>
      </c>
      <c r="I23" s="7">
        <v>49</v>
      </c>
      <c r="J23" s="7">
        <v>24</v>
      </c>
      <c r="K23" s="7">
        <v>24</v>
      </c>
      <c r="L23" s="7">
        <v>23.5</v>
      </c>
      <c r="M23" s="7">
        <v>23.5</v>
      </c>
      <c r="O23" s="21">
        <f t="shared" si="1"/>
        <v>280.34000000000003</v>
      </c>
      <c r="P23" s="7">
        <v>280.34000000000003</v>
      </c>
      <c r="Q23" s="8">
        <v>100</v>
      </c>
      <c r="R23" s="9">
        <v>100</v>
      </c>
    </row>
    <row r="24" spans="3:18" s="11" customFormat="1" ht="15">
      <c r="C24" s="12"/>
      <c r="F24" s="13"/>
      <c r="G24" s="13"/>
      <c r="H24" s="13"/>
      <c r="I24" s="13"/>
      <c r="J24" s="13"/>
      <c r="K24" s="13"/>
      <c r="L24" s="13"/>
      <c r="M24" s="13"/>
      <c r="N24" s="13"/>
      <c r="O24" s="21"/>
      <c r="P24" s="13"/>
      <c r="Q24" s="14"/>
      <c r="R24" s="14"/>
    </row>
    <row r="25" spans="1:18" ht="30">
      <c r="A25" s="6">
        <v>1</v>
      </c>
      <c r="B25" s="6" t="s">
        <v>5</v>
      </c>
      <c r="C25" s="5" t="s">
        <v>6</v>
      </c>
      <c r="D25" s="6" t="s">
        <v>7</v>
      </c>
      <c r="E25" s="5" t="s">
        <v>8</v>
      </c>
      <c r="G25" s="7">
        <v>619.08</v>
      </c>
      <c r="H25" s="7">
        <v>659.08</v>
      </c>
      <c r="I25" s="7">
        <v>663.9</v>
      </c>
      <c r="J25" s="7">
        <v>663</v>
      </c>
      <c r="K25" s="7">
        <v>663.98</v>
      </c>
      <c r="L25" s="7">
        <v>663.98</v>
      </c>
      <c r="M25" s="7">
        <v>663.98</v>
      </c>
      <c r="N25" s="7">
        <v>668.98</v>
      </c>
      <c r="O25" s="21">
        <f>SUM(F25:N25)</f>
        <v>5265.98</v>
      </c>
      <c r="P25" s="7">
        <v>5265.98</v>
      </c>
      <c r="Q25" s="8">
        <v>100</v>
      </c>
      <c r="R25" s="9">
        <v>100</v>
      </c>
    </row>
    <row r="26" spans="3:18" s="15" customFormat="1" ht="15">
      <c r="C26" s="16"/>
      <c r="F26" s="17"/>
      <c r="G26" s="17"/>
      <c r="H26" s="17"/>
      <c r="I26" s="17"/>
      <c r="J26" s="17"/>
      <c r="K26" s="17"/>
      <c r="L26" s="17"/>
      <c r="M26" s="17"/>
      <c r="N26" s="17"/>
      <c r="O26" s="21"/>
      <c r="P26" s="17"/>
      <c r="Q26" s="18"/>
      <c r="R26" s="18"/>
    </row>
    <row r="27" spans="1:18" ht="30">
      <c r="A27" s="6">
        <v>13</v>
      </c>
      <c r="B27" s="6" t="s">
        <v>18</v>
      </c>
      <c r="C27" s="5" t="s">
        <v>6</v>
      </c>
      <c r="D27" s="6" t="s">
        <v>7</v>
      </c>
      <c r="E27" s="5" t="s">
        <v>8</v>
      </c>
      <c r="G27" s="7">
        <v>6921.368</v>
      </c>
      <c r="H27" s="7">
        <v>6504.2</v>
      </c>
      <c r="I27" s="7">
        <v>7708.05</v>
      </c>
      <c r="J27" s="7">
        <v>7184.64</v>
      </c>
      <c r="K27" s="7">
        <v>10115.7</v>
      </c>
      <c r="L27" s="7">
        <v>14355.24</v>
      </c>
      <c r="M27" s="7">
        <v>15140.34</v>
      </c>
      <c r="N27" s="7">
        <v>15348.65</v>
      </c>
      <c r="O27" s="21">
        <f aca="true" t="shared" si="2" ref="O27:O32">SUM(F27:N27)</f>
        <v>83278.188</v>
      </c>
      <c r="P27" s="7"/>
      <c r="Q27" s="8">
        <f>ROUND(O27*100/P$28,3)</f>
        <v>52.339</v>
      </c>
      <c r="R27" s="9"/>
    </row>
    <row r="28" spans="1:18" ht="15">
      <c r="A28" s="6">
        <v>14</v>
      </c>
      <c r="B28" s="6" t="s">
        <v>18</v>
      </c>
      <c r="C28" s="5" t="s">
        <v>6</v>
      </c>
      <c r="D28" s="6" t="s">
        <v>7</v>
      </c>
      <c r="E28" s="5" t="s">
        <v>19</v>
      </c>
      <c r="G28" s="7">
        <v>5035.11</v>
      </c>
      <c r="H28" s="7">
        <v>4729.7</v>
      </c>
      <c r="I28" s="7">
        <v>5605.05</v>
      </c>
      <c r="J28" s="7">
        <v>5224.46</v>
      </c>
      <c r="K28" s="7">
        <v>7355.8</v>
      </c>
      <c r="L28" s="7">
        <v>10438.68</v>
      </c>
      <c r="M28" s="7">
        <v>11009.58</v>
      </c>
      <c r="N28" s="7">
        <v>11161.057</v>
      </c>
      <c r="O28" s="21">
        <f t="shared" si="2"/>
        <v>60559.437000000005</v>
      </c>
      <c r="P28" s="9">
        <f>SUM(O27:O29)</f>
        <v>159112.797</v>
      </c>
      <c r="Q28" s="8">
        <f>ROUND(O28*100/P$28,3)</f>
        <v>38.061</v>
      </c>
      <c r="R28" s="9">
        <f>SUM(Q27:Q29)</f>
        <v>100</v>
      </c>
    </row>
    <row r="29" spans="1:18" ht="15">
      <c r="A29" s="6">
        <v>15</v>
      </c>
      <c r="B29" s="6" t="s">
        <v>18</v>
      </c>
      <c r="C29" s="5" t="s">
        <v>6</v>
      </c>
      <c r="D29" s="6" t="s">
        <v>7</v>
      </c>
      <c r="E29" s="5" t="s">
        <v>20</v>
      </c>
      <c r="G29" s="7">
        <v>1270.022</v>
      </c>
      <c r="H29" s="7">
        <v>1193</v>
      </c>
      <c r="I29" s="7">
        <v>1413.8</v>
      </c>
      <c r="J29" s="7">
        <v>1317.8</v>
      </c>
      <c r="K29" s="7">
        <v>1855.4</v>
      </c>
      <c r="L29" s="7">
        <v>2632.98</v>
      </c>
      <c r="M29" s="7">
        <v>2776.98</v>
      </c>
      <c r="N29" s="7">
        <v>2815.19</v>
      </c>
      <c r="O29" s="21">
        <f t="shared" si="2"/>
        <v>15275.172</v>
      </c>
      <c r="P29" s="7"/>
      <c r="Q29" s="8">
        <f>ROUND(O29*100/P$28,3)</f>
        <v>9.6</v>
      </c>
      <c r="R29" s="9"/>
    </row>
    <row r="30" spans="1:18" ht="30">
      <c r="A30" s="6">
        <v>16</v>
      </c>
      <c r="B30" s="6" t="s">
        <v>18</v>
      </c>
      <c r="C30" s="5" t="s">
        <v>21</v>
      </c>
      <c r="D30" s="6" t="s">
        <v>7</v>
      </c>
      <c r="E30" s="5" t="s">
        <v>8</v>
      </c>
      <c r="F30" s="7">
        <v>10429.818</v>
      </c>
      <c r="O30" s="21">
        <f t="shared" si="2"/>
        <v>10429.818</v>
      </c>
      <c r="P30" s="7"/>
      <c r="Q30" s="8">
        <f>ROUND(O30*100/P$31,3)</f>
        <v>91.856</v>
      </c>
      <c r="R30" s="9"/>
    </row>
    <row r="31" spans="1:18" ht="15">
      <c r="A31" s="6">
        <v>17</v>
      </c>
      <c r="B31" s="6" t="s">
        <v>18</v>
      </c>
      <c r="C31" s="5" t="s">
        <v>21</v>
      </c>
      <c r="D31" s="6" t="s">
        <v>7</v>
      </c>
      <c r="E31" s="5" t="s">
        <v>20</v>
      </c>
      <c r="F31" s="7">
        <v>924.659</v>
      </c>
      <c r="O31" s="21">
        <f t="shared" si="2"/>
        <v>924.659</v>
      </c>
      <c r="P31" s="9">
        <f>SUM(O30:O31)</f>
        <v>11354.476999999999</v>
      </c>
      <c r="Q31" s="8">
        <f>ROUND(O31*100/P$31,3)</f>
        <v>8.144</v>
      </c>
      <c r="R31" s="9">
        <f>SUM(Q30:Q31)</f>
        <v>100</v>
      </c>
    </row>
    <row r="32" spans="1:18" ht="15">
      <c r="A32" s="6">
        <v>18</v>
      </c>
      <c r="B32" s="6" t="s">
        <v>18</v>
      </c>
      <c r="C32" s="5" t="s">
        <v>22</v>
      </c>
      <c r="D32" s="6" t="s">
        <v>7</v>
      </c>
      <c r="E32" s="5" t="s">
        <v>19</v>
      </c>
      <c r="F32" s="7">
        <v>4457.023</v>
      </c>
      <c r="O32" s="21">
        <f t="shared" si="2"/>
        <v>4457.023</v>
      </c>
      <c r="P32" s="7">
        <v>4457.023</v>
      </c>
      <c r="Q32" s="8">
        <v>100</v>
      </c>
      <c r="R32" s="9">
        <v>100</v>
      </c>
    </row>
    <row r="33" spans="3:18" s="19" customFormat="1" ht="15">
      <c r="C33" s="20"/>
      <c r="E33" s="20"/>
      <c r="F33" s="21"/>
      <c r="O33" s="21"/>
      <c r="P33" s="21"/>
      <c r="Q33" s="22"/>
      <c r="R33" s="22"/>
    </row>
    <row r="34" spans="1:18" ht="30">
      <c r="A34" s="6">
        <v>13</v>
      </c>
      <c r="B34" s="6" t="s">
        <v>18</v>
      </c>
      <c r="C34" s="5" t="s">
        <v>6</v>
      </c>
      <c r="D34" s="6" t="s">
        <v>7</v>
      </c>
      <c r="E34" s="5" t="s">
        <v>8</v>
      </c>
      <c r="F34" s="7">
        <v>10429.818</v>
      </c>
      <c r="G34" s="7">
        <v>6921.368</v>
      </c>
      <c r="H34" s="7">
        <v>6504.2</v>
      </c>
      <c r="I34" s="7">
        <v>7708.05</v>
      </c>
      <c r="J34" s="7">
        <v>7184.64</v>
      </c>
      <c r="K34" s="7">
        <v>10115.7</v>
      </c>
      <c r="L34" s="7">
        <v>14355.24</v>
      </c>
      <c r="M34" s="7">
        <v>15140.34</v>
      </c>
      <c r="N34" s="7">
        <v>15348.65</v>
      </c>
      <c r="O34" s="21">
        <f>SUM(F34:N34)</f>
        <v>93708.006</v>
      </c>
      <c r="P34" s="7"/>
      <c r="Q34" s="8">
        <f>ROUND(O34*100/P$28,3)</f>
        <v>58.894</v>
      </c>
      <c r="R34" s="9"/>
    </row>
    <row r="35" spans="2:18" ht="30">
      <c r="B35" s="6" t="s">
        <v>18</v>
      </c>
      <c r="C35" s="5" t="s">
        <v>31</v>
      </c>
      <c r="D35" s="6" t="s">
        <v>7</v>
      </c>
      <c r="E35" s="5" t="s">
        <v>8</v>
      </c>
      <c r="F35" s="7"/>
      <c r="G35" s="7"/>
      <c r="H35" s="7"/>
      <c r="I35" s="7"/>
      <c r="J35" s="7"/>
      <c r="K35" s="7"/>
      <c r="L35" s="7"/>
      <c r="M35" s="7"/>
      <c r="N35" s="7"/>
      <c r="O35" s="21"/>
      <c r="P35" s="7"/>
      <c r="Q35" s="8"/>
      <c r="R35" s="9"/>
    </row>
    <row r="36" spans="1:18" ht="15">
      <c r="A36" s="6">
        <v>14</v>
      </c>
      <c r="B36" s="6" t="s">
        <v>18</v>
      </c>
      <c r="C36" s="5" t="s">
        <v>6</v>
      </c>
      <c r="D36" s="6" t="s">
        <v>7</v>
      </c>
      <c r="E36" s="5" t="s">
        <v>19</v>
      </c>
      <c r="F36" s="7">
        <v>4457.023</v>
      </c>
      <c r="G36" s="7">
        <v>5035.11</v>
      </c>
      <c r="H36" s="7">
        <v>4729.7</v>
      </c>
      <c r="I36" s="7">
        <v>5605.05</v>
      </c>
      <c r="J36" s="7">
        <v>5224.46</v>
      </c>
      <c r="K36" s="7">
        <v>7355.8</v>
      </c>
      <c r="L36" s="7">
        <v>10438.68</v>
      </c>
      <c r="M36" s="7">
        <v>11009.58</v>
      </c>
      <c r="N36" s="7">
        <v>11161.057</v>
      </c>
      <c r="O36" s="21">
        <f>SUM(F36:N36)</f>
        <v>65016.46</v>
      </c>
      <c r="P36" s="9">
        <f>SUM(O34:O37)</f>
        <v>174924.297</v>
      </c>
      <c r="Q36" s="8">
        <f>ROUND(O36*100/P$28,3)</f>
        <v>40.862</v>
      </c>
      <c r="R36" s="9">
        <f>SUM(Q34:Q37)</f>
        <v>109.937</v>
      </c>
    </row>
    <row r="37" spans="1:18" ht="15">
      <c r="A37" s="6">
        <v>15</v>
      </c>
      <c r="B37" s="6" t="s">
        <v>18</v>
      </c>
      <c r="C37" s="5" t="s">
        <v>6</v>
      </c>
      <c r="D37" s="6" t="s">
        <v>7</v>
      </c>
      <c r="E37" s="5" t="s">
        <v>20</v>
      </c>
      <c r="F37" s="7">
        <v>924.659</v>
      </c>
      <c r="G37" s="7">
        <v>1270.022</v>
      </c>
      <c r="H37" s="7">
        <v>1193</v>
      </c>
      <c r="I37" s="7">
        <v>1413.8</v>
      </c>
      <c r="J37" s="7">
        <v>1317.8</v>
      </c>
      <c r="K37" s="7">
        <v>1855.4</v>
      </c>
      <c r="L37" s="7">
        <v>2632.98</v>
      </c>
      <c r="M37" s="7">
        <v>2776.98</v>
      </c>
      <c r="N37" s="7">
        <v>2815.19</v>
      </c>
      <c r="O37" s="21">
        <f>SUM(F37:N37)</f>
        <v>16199.831</v>
      </c>
      <c r="P37" s="7"/>
      <c r="Q37" s="8">
        <f>ROUND(O37*100/P$28,3)</f>
        <v>10.181</v>
      </c>
      <c r="R37" s="9"/>
    </row>
    <row r="38" spans="3:18" s="15" customFormat="1" ht="15">
      <c r="C38" s="16"/>
      <c r="E38" s="16"/>
      <c r="F38" s="17"/>
      <c r="O38" s="21"/>
      <c r="P38" s="17"/>
      <c r="Q38" s="18"/>
      <c r="R38" s="18"/>
    </row>
    <row r="39" spans="1:18" ht="30">
      <c r="A39" s="6">
        <v>19</v>
      </c>
      <c r="B39" s="6" t="s">
        <v>23</v>
      </c>
      <c r="C39" s="5" t="s">
        <v>6</v>
      </c>
      <c r="D39" s="6" t="s">
        <v>7</v>
      </c>
      <c r="E39" s="5" t="s">
        <v>8</v>
      </c>
      <c r="G39" s="7">
        <v>26382.925</v>
      </c>
      <c r="H39" s="7">
        <v>22424.4</v>
      </c>
      <c r="I39" s="7">
        <v>19967.4</v>
      </c>
      <c r="J39" s="7">
        <v>18534.2</v>
      </c>
      <c r="K39" s="7">
        <v>18465.9</v>
      </c>
      <c r="L39" s="7">
        <v>26178.17</v>
      </c>
      <c r="M39" s="7">
        <v>22287.92</v>
      </c>
      <c r="N39" s="7">
        <v>28495.94</v>
      </c>
      <c r="O39" s="21">
        <f aca="true" t="shared" si="3" ref="O39:O44">SUM(F39:N39)</f>
        <v>182736.85499999998</v>
      </c>
      <c r="P39" s="7"/>
      <c r="Q39" s="8">
        <f>ROUND(O39*100/P$40,3)</f>
        <v>68.25</v>
      </c>
      <c r="R39" s="9"/>
    </row>
    <row r="40" spans="1:18" ht="15">
      <c r="A40" s="6">
        <v>20</v>
      </c>
      <c r="B40" s="6" t="s">
        <v>23</v>
      </c>
      <c r="C40" s="5" t="s">
        <v>6</v>
      </c>
      <c r="D40" s="6" t="s">
        <v>7</v>
      </c>
      <c r="E40" s="5" t="s">
        <v>19</v>
      </c>
      <c r="G40" s="7">
        <v>9389.615</v>
      </c>
      <c r="H40" s="7">
        <v>7980.8</v>
      </c>
      <c r="I40" s="7">
        <v>7106.4</v>
      </c>
      <c r="J40" s="7">
        <v>6596.24</v>
      </c>
      <c r="K40" s="7">
        <v>6572</v>
      </c>
      <c r="L40" s="7">
        <v>9316.75</v>
      </c>
      <c r="M40" s="7">
        <v>7932.22</v>
      </c>
      <c r="N40" s="7">
        <v>10141.63</v>
      </c>
      <c r="O40" s="21">
        <f t="shared" si="3"/>
        <v>65035.655</v>
      </c>
      <c r="P40" s="9">
        <f>SUM(O39:O41)</f>
        <v>267746.38999999996</v>
      </c>
      <c r="Q40" s="8">
        <f>ROUND(O40*100/P$40,3)</f>
        <v>24.29</v>
      </c>
      <c r="R40" s="9">
        <f>SUM(Q39:Q41)</f>
        <v>99.99999999999999</v>
      </c>
    </row>
    <row r="41" spans="1:18" ht="15">
      <c r="A41" s="6">
        <v>21</v>
      </c>
      <c r="B41" s="6" t="s">
        <v>23</v>
      </c>
      <c r="C41" s="5" t="s">
        <v>6</v>
      </c>
      <c r="D41" s="6" t="s">
        <v>7</v>
      </c>
      <c r="E41" s="5" t="s">
        <v>20</v>
      </c>
      <c r="G41" s="7">
        <v>2883.76</v>
      </c>
      <c r="H41" s="7">
        <v>2451.1</v>
      </c>
      <c r="I41" s="7">
        <v>2182.5</v>
      </c>
      <c r="J41" s="7">
        <v>2025.86</v>
      </c>
      <c r="K41" s="7">
        <v>2018.4</v>
      </c>
      <c r="L41" s="7">
        <v>2861.38</v>
      </c>
      <c r="M41" s="7">
        <v>2436.16</v>
      </c>
      <c r="N41" s="7">
        <v>3114.72</v>
      </c>
      <c r="O41" s="21">
        <f t="shared" si="3"/>
        <v>19973.88</v>
      </c>
      <c r="P41" s="7"/>
      <c r="Q41" s="8">
        <f>ROUND(O41*100/P$40,3)</f>
        <v>7.46</v>
      </c>
      <c r="R41" s="9"/>
    </row>
    <row r="42" spans="1:18" ht="30">
      <c r="A42" s="6">
        <v>22</v>
      </c>
      <c r="B42" s="6" t="s">
        <v>23</v>
      </c>
      <c r="C42" s="5" t="s">
        <v>21</v>
      </c>
      <c r="D42" s="6" t="s">
        <v>7</v>
      </c>
      <c r="E42" s="5" t="s">
        <v>8</v>
      </c>
      <c r="F42" s="7">
        <v>25250.824</v>
      </c>
      <c r="O42" s="21">
        <f t="shared" si="3"/>
        <v>25250.824</v>
      </c>
      <c r="P42" s="7"/>
      <c r="Q42" s="8">
        <f>ROUND(O42*100/P$43,3)</f>
        <v>90.658</v>
      </c>
      <c r="R42" s="9"/>
    </row>
    <row r="43" spans="1:18" ht="15">
      <c r="A43" s="6">
        <v>23</v>
      </c>
      <c r="B43" s="6" t="s">
        <v>23</v>
      </c>
      <c r="C43" s="5" t="s">
        <v>21</v>
      </c>
      <c r="D43" s="6" t="s">
        <v>7</v>
      </c>
      <c r="E43" s="5" t="s">
        <v>20</v>
      </c>
      <c r="F43" s="7">
        <v>2602.044</v>
      </c>
      <c r="O43" s="21">
        <f t="shared" si="3"/>
        <v>2602.044</v>
      </c>
      <c r="P43" s="9">
        <f>SUM(O42:O43)</f>
        <v>27852.868000000002</v>
      </c>
      <c r="Q43" s="8">
        <f>ROUND(O43*100/P$43,3)</f>
        <v>9.342</v>
      </c>
      <c r="R43" s="9">
        <f>SUM(Q42:Q43)</f>
        <v>100</v>
      </c>
    </row>
    <row r="44" spans="1:18" ht="15">
      <c r="A44" s="6">
        <v>24</v>
      </c>
      <c r="B44" s="6" t="s">
        <v>23</v>
      </c>
      <c r="C44" s="5" t="s">
        <v>22</v>
      </c>
      <c r="D44" s="6" t="s">
        <v>7</v>
      </c>
      <c r="E44" s="5" t="s">
        <v>19</v>
      </c>
      <c r="F44" s="7">
        <v>10481.432</v>
      </c>
      <c r="O44" s="21">
        <f t="shared" si="3"/>
        <v>10481.432</v>
      </c>
      <c r="P44" s="7">
        <v>10481.432</v>
      </c>
      <c r="Q44" s="8">
        <v>100</v>
      </c>
      <c r="R44" s="9">
        <v>100</v>
      </c>
    </row>
    <row r="45" spans="3:18" s="19" customFormat="1" ht="15">
      <c r="C45" s="20"/>
      <c r="E45" s="20"/>
      <c r="F45" s="21"/>
      <c r="O45" s="21"/>
      <c r="P45" s="21"/>
      <c r="Q45" s="22"/>
      <c r="R45" s="22"/>
    </row>
    <row r="46" spans="1:18" ht="30">
      <c r="A46" s="6">
        <v>19</v>
      </c>
      <c r="B46" s="6" t="s">
        <v>23</v>
      </c>
      <c r="C46" s="5" t="s">
        <v>21</v>
      </c>
      <c r="D46" s="6" t="s">
        <v>7</v>
      </c>
      <c r="E46" s="5" t="s">
        <v>8</v>
      </c>
      <c r="F46" s="7">
        <v>25250.824</v>
      </c>
      <c r="G46" s="7">
        <v>26382.925</v>
      </c>
      <c r="H46" s="7">
        <v>22424.4</v>
      </c>
      <c r="I46" s="7">
        <v>19967.4</v>
      </c>
      <c r="J46" s="7">
        <v>18534.2</v>
      </c>
      <c r="K46" s="7">
        <v>18465.9</v>
      </c>
      <c r="L46" s="7">
        <v>26178.17</v>
      </c>
      <c r="M46" s="7">
        <v>22287.92</v>
      </c>
      <c r="N46" s="7">
        <v>28495.94</v>
      </c>
      <c r="O46" s="21">
        <f>SUM(F46:N46)</f>
        <v>207987.679</v>
      </c>
      <c r="P46" s="7"/>
      <c r="Q46" s="8">
        <f>ROUND(O46*100/P$40,3)</f>
        <v>77.681</v>
      </c>
      <c r="R46" s="9"/>
    </row>
    <row r="47" spans="1:18" ht="15">
      <c r="A47" s="6">
        <v>20</v>
      </c>
      <c r="B47" s="6" t="s">
        <v>23</v>
      </c>
      <c r="C47" s="5" t="s">
        <v>21</v>
      </c>
      <c r="D47" s="6" t="s">
        <v>7</v>
      </c>
      <c r="E47" s="5" t="s">
        <v>19</v>
      </c>
      <c r="F47" s="7">
        <v>10481.432</v>
      </c>
      <c r="G47" s="7">
        <v>9389.615</v>
      </c>
      <c r="H47" s="7">
        <v>7980.8</v>
      </c>
      <c r="I47" s="7">
        <v>7106.4</v>
      </c>
      <c r="J47" s="7">
        <v>6596.24</v>
      </c>
      <c r="K47" s="7">
        <v>6572</v>
      </c>
      <c r="L47" s="7">
        <v>9316.75</v>
      </c>
      <c r="M47" s="7">
        <v>7932.22</v>
      </c>
      <c r="N47" s="7">
        <v>10141.63</v>
      </c>
      <c r="O47" s="21">
        <f>SUM(F47:N47)</f>
        <v>75517.087</v>
      </c>
      <c r="P47" s="9">
        <f>SUM(O46:O48)</f>
        <v>306080.69</v>
      </c>
      <c r="Q47" s="8">
        <f>ROUND(O47*100/P$40,3)</f>
        <v>28.205</v>
      </c>
      <c r="R47" s="9">
        <f>SUM(Q46:Q48)</f>
        <v>114.318</v>
      </c>
    </row>
    <row r="48" spans="1:18" ht="15">
      <c r="A48" s="6">
        <v>21</v>
      </c>
      <c r="B48" s="6" t="s">
        <v>23</v>
      </c>
      <c r="C48" s="5" t="s">
        <v>21</v>
      </c>
      <c r="D48" s="6" t="s">
        <v>7</v>
      </c>
      <c r="E48" s="5" t="s">
        <v>20</v>
      </c>
      <c r="F48" s="7">
        <v>2602.044</v>
      </c>
      <c r="G48" s="7">
        <v>2883.76</v>
      </c>
      <c r="H48" s="7">
        <v>2451.1</v>
      </c>
      <c r="I48" s="7">
        <v>2182.5</v>
      </c>
      <c r="J48" s="7">
        <v>2025.86</v>
      </c>
      <c r="K48" s="7">
        <v>2018.4</v>
      </c>
      <c r="L48" s="7">
        <v>2861.38</v>
      </c>
      <c r="M48" s="7">
        <v>2436.16</v>
      </c>
      <c r="N48" s="7">
        <v>3114.72</v>
      </c>
      <c r="O48" s="21">
        <f>SUM(F48:N48)</f>
        <v>22575.924000000003</v>
      </c>
      <c r="P48" s="7"/>
      <c r="Q48" s="8">
        <f>ROUND(O48*100/P$40,3)</f>
        <v>8.432</v>
      </c>
      <c r="R48" s="9"/>
    </row>
    <row r="49" spans="3:18" s="15" customFormat="1" ht="15">
      <c r="C49" s="16"/>
      <c r="E49" s="16"/>
      <c r="F49" s="17"/>
      <c r="O49" s="21"/>
      <c r="P49" s="17"/>
      <c r="Q49" s="18"/>
      <c r="R49" s="18"/>
    </row>
    <row r="50" spans="1:18" ht="15">
      <c r="A50" s="6">
        <v>28</v>
      </c>
      <c r="B50" s="6" t="s">
        <v>26</v>
      </c>
      <c r="C50" s="5" t="s">
        <v>6</v>
      </c>
      <c r="D50" s="6" t="s">
        <v>7</v>
      </c>
      <c r="E50" s="5" t="s">
        <v>10</v>
      </c>
      <c r="G50" s="7">
        <v>4437.9</v>
      </c>
      <c r="H50" s="7">
        <v>5337.9</v>
      </c>
      <c r="I50" s="7">
        <v>6177.9</v>
      </c>
      <c r="J50" s="7">
        <v>7077.9</v>
      </c>
      <c r="K50" s="7">
        <v>7377.9</v>
      </c>
      <c r="L50" s="7">
        <v>4277.9</v>
      </c>
      <c r="M50" s="7">
        <v>5677.9</v>
      </c>
      <c r="O50" s="21">
        <f>SUM(F50:N50)</f>
        <v>40365.3</v>
      </c>
      <c r="P50" s="7">
        <v>40365.3</v>
      </c>
      <c r="Q50" s="8">
        <v>100</v>
      </c>
      <c r="R50" s="9">
        <v>100</v>
      </c>
    </row>
    <row r="51" spans="1:18" ht="15">
      <c r="A51" s="6">
        <v>29</v>
      </c>
      <c r="B51" s="6" t="s">
        <v>26</v>
      </c>
      <c r="C51" s="5" t="s">
        <v>21</v>
      </c>
      <c r="D51" s="6" t="s">
        <v>7</v>
      </c>
      <c r="E51" s="5" t="s">
        <v>10</v>
      </c>
      <c r="F51" s="7">
        <v>4449.9</v>
      </c>
      <c r="N51" s="7">
        <v>5982.9</v>
      </c>
      <c r="O51" s="21">
        <f>SUM(F51:N51)</f>
        <v>10432.8</v>
      </c>
      <c r="P51" s="7">
        <v>10432.8</v>
      </c>
      <c r="Q51" s="8">
        <v>100</v>
      </c>
      <c r="R51" s="9">
        <v>100</v>
      </c>
    </row>
    <row r="52" spans="3:18" s="19" customFormat="1" ht="15">
      <c r="C52" s="20"/>
      <c r="E52" s="20"/>
      <c r="F52" s="21"/>
      <c r="N52" s="21"/>
      <c r="O52" s="21"/>
      <c r="P52" s="21"/>
      <c r="Q52" s="22"/>
      <c r="R52" s="22"/>
    </row>
    <row r="53" spans="1:18" ht="15">
      <c r="A53" s="6">
        <v>28</v>
      </c>
      <c r="B53" s="6" t="s">
        <v>26</v>
      </c>
      <c r="C53" s="5" t="s">
        <v>21</v>
      </c>
      <c r="D53" s="6" t="s">
        <v>7</v>
      </c>
      <c r="E53" s="5" t="s">
        <v>10</v>
      </c>
      <c r="F53" s="7">
        <v>4449.9</v>
      </c>
      <c r="G53" s="7">
        <v>4437.9</v>
      </c>
      <c r="H53" s="7">
        <v>5337.9</v>
      </c>
      <c r="I53" s="7">
        <v>6177.9</v>
      </c>
      <c r="J53" s="7">
        <v>7077.9</v>
      </c>
      <c r="K53" s="7">
        <v>7377.9</v>
      </c>
      <c r="L53" s="7">
        <v>4277.9</v>
      </c>
      <c r="M53" s="7">
        <v>5677.9</v>
      </c>
      <c r="N53" s="7">
        <v>5982.9</v>
      </c>
      <c r="O53" s="21">
        <f>SUM(F53:N53)</f>
        <v>50798.100000000006</v>
      </c>
      <c r="P53" s="7">
        <v>40365.3</v>
      </c>
      <c r="Q53" s="8">
        <v>100</v>
      </c>
      <c r="R53" s="9">
        <v>100</v>
      </c>
    </row>
    <row r="54" spans="3:18" s="15" customFormat="1" ht="15">
      <c r="C54" s="16"/>
      <c r="E54" s="16"/>
      <c r="F54" s="17"/>
      <c r="N54" s="17"/>
      <c r="O54" s="21"/>
      <c r="P54" s="17"/>
      <c r="Q54" s="18"/>
      <c r="R54" s="18"/>
    </row>
    <row r="55" spans="1:18" ht="30">
      <c r="A55" s="6">
        <v>30</v>
      </c>
      <c r="B55" s="6" t="s">
        <v>27</v>
      </c>
      <c r="C55" s="5" t="s">
        <v>6</v>
      </c>
      <c r="D55" s="6" t="s">
        <v>7</v>
      </c>
      <c r="E55" s="5" t="s">
        <v>8</v>
      </c>
      <c r="G55" s="7">
        <v>29.5</v>
      </c>
      <c r="O55" s="21">
        <f>SUM(F55:N55)</f>
        <v>29.5</v>
      </c>
      <c r="P55" s="7"/>
      <c r="Q55" s="8">
        <f>ROUND(O55*100/P$56,3)</f>
        <v>5.798</v>
      </c>
      <c r="R55" s="9"/>
    </row>
    <row r="56" spans="1:18" ht="15">
      <c r="A56" s="6">
        <v>31</v>
      </c>
      <c r="B56" s="6" t="s">
        <v>27</v>
      </c>
      <c r="C56" s="5" t="s">
        <v>6</v>
      </c>
      <c r="D56" s="6" t="s">
        <v>11</v>
      </c>
      <c r="E56" s="5" t="s">
        <v>10</v>
      </c>
      <c r="G56" s="7">
        <v>219.9</v>
      </c>
      <c r="H56" s="7">
        <v>259.4</v>
      </c>
      <c r="O56" s="21">
        <f>SUM(F56:N56)</f>
        <v>479.29999999999995</v>
      </c>
      <c r="P56" s="9">
        <f>SUM(O55:O56)</f>
        <v>508.79999999999995</v>
      </c>
      <c r="Q56" s="8">
        <f>ROUND(O56*100/P$56,3)</f>
        <v>94.202</v>
      </c>
      <c r="R56" s="9">
        <f>SUM(Q55:Q56)</f>
        <v>100</v>
      </c>
    </row>
    <row r="57" spans="1:18" ht="15">
      <c r="A57" s="6">
        <v>32</v>
      </c>
      <c r="B57" s="6" t="s">
        <v>27</v>
      </c>
      <c r="C57" s="5" t="s">
        <v>21</v>
      </c>
      <c r="D57" s="6" t="s">
        <v>7</v>
      </c>
      <c r="E57" s="5" t="s">
        <v>20</v>
      </c>
      <c r="F57" s="7">
        <v>309.477</v>
      </c>
      <c r="O57" s="21">
        <f>SUM(F57:N57)</f>
        <v>309.477</v>
      </c>
      <c r="P57" s="7"/>
      <c r="Q57" s="8">
        <f>ROUND(O57*100/P$58,3)</f>
        <v>56.24</v>
      </c>
      <c r="R57" s="9"/>
    </row>
    <row r="58" spans="1:18" ht="15">
      <c r="A58" s="6">
        <v>33</v>
      </c>
      <c r="B58" s="6" t="s">
        <v>27</v>
      </c>
      <c r="C58" s="5" t="s">
        <v>21</v>
      </c>
      <c r="D58" s="6" t="s">
        <v>11</v>
      </c>
      <c r="E58" s="5" t="s">
        <v>10</v>
      </c>
      <c r="F58" s="7">
        <v>240.8</v>
      </c>
      <c r="O58" s="21">
        <f>SUM(F58:N58)</f>
        <v>240.8</v>
      </c>
      <c r="P58" s="9">
        <f>SUM(O57:O58)</f>
        <v>550.277</v>
      </c>
      <c r="Q58" s="8">
        <f>ROUND(O58*100/P$58,3)</f>
        <v>43.76</v>
      </c>
      <c r="R58" s="9">
        <f>SUM(Q57:Q58)</f>
        <v>100</v>
      </c>
    </row>
    <row r="59" spans="1:18" ht="15">
      <c r="A59" s="6">
        <v>34</v>
      </c>
      <c r="B59" s="6" t="s">
        <v>27</v>
      </c>
      <c r="C59" s="5" t="s">
        <v>22</v>
      </c>
      <c r="D59" s="6" t="s">
        <v>7</v>
      </c>
      <c r="E59" s="5" t="s">
        <v>19</v>
      </c>
      <c r="F59" s="7">
        <v>158.853</v>
      </c>
      <c r="O59" s="21">
        <f>SUM(F59:N59)</f>
        <v>158.853</v>
      </c>
      <c r="P59" s="7">
        <v>158.853</v>
      </c>
      <c r="Q59" s="8">
        <v>100</v>
      </c>
      <c r="R59" s="9">
        <v>100</v>
      </c>
    </row>
    <row r="60" spans="3:18" s="19" customFormat="1" ht="13.5" customHeight="1">
      <c r="C60" s="20"/>
      <c r="E60" s="20"/>
      <c r="F60" s="21"/>
      <c r="O60" s="21"/>
      <c r="P60" s="21"/>
      <c r="Q60" s="22"/>
      <c r="R60" s="22"/>
    </row>
    <row r="61" spans="1:18" ht="30">
      <c r="A61" s="6">
        <v>30</v>
      </c>
      <c r="B61" s="6" t="s">
        <v>27</v>
      </c>
      <c r="C61" s="5" t="s">
        <v>32</v>
      </c>
      <c r="D61" s="6" t="s">
        <v>7</v>
      </c>
      <c r="E61" s="5" t="s">
        <v>8</v>
      </c>
      <c r="G61" s="7">
        <v>29.5</v>
      </c>
      <c r="O61" s="21">
        <f>SUM(F61:N61)</f>
        <v>29.5</v>
      </c>
      <c r="P61" s="7"/>
      <c r="Q61" s="8">
        <f>ROUND(O61*100/P$56,3)</f>
        <v>5.798</v>
      </c>
      <c r="R61" s="9"/>
    </row>
    <row r="62" spans="3:18" ht="15">
      <c r="C62" s="5"/>
      <c r="E62" s="5"/>
      <c r="F62" s="7"/>
      <c r="O62" s="21"/>
      <c r="P62" s="7"/>
      <c r="Q62" s="8"/>
      <c r="R62" s="9"/>
    </row>
    <row r="63" spans="1:18" ht="15">
      <c r="A63" s="6">
        <v>32</v>
      </c>
      <c r="B63" s="6" t="s">
        <v>27</v>
      </c>
      <c r="C63" s="5" t="s">
        <v>21</v>
      </c>
      <c r="D63" s="6" t="s">
        <v>7</v>
      </c>
      <c r="E63" s="5" t="s">
        <v>20</v>
      </c>
      <c r="F63" s="7">
        <v>309.477</v>
      </c>
      <c r="O63" s="21">
        <f>SUM(F63:N63)</f>
        <v>309.477</v>
      </c>
      <c r="P63" s="7"/>
      <c r="Q63" s="8">
        <f>ROUND(O63*100/P$58,3)</f>
        <v>56.24</v>
      </c>
      <c r="R63" s="9"/>
    </row>
    <row r="64" spans="1:18" ht="15">
      <c r="A64" s="6">
        <v>34</v>
      </c>
      <c r="B64" s="6" t="s">
        <v>27</v>
      </c>
      <c r="C64" s="5" t="s">
        <v>22</v>
      </c>
      <c r="D64" s="6" t="s">
        <v>7</v>
      </c>
      <c r="E64" s="5" t="s">
        <v>19</v>
      </c>
      <c r="F64" s="7">
        <v>158.853</v>
      </c>
      <c r="O64" s="21">
        <f>SUM(F64:N64)</f>
        <v>158.853</v>
      </c>
      <c r="P64" s="7">
        <v>158.853</v>
      </c>
      <c r="Q64" s="8">
        <v>100</v>
      </c>
      <c r="R64" s="9">
        <v>100</v>
      </c>
    </row>
    <row r="65" spans="3:18" ht="15">
      <c r="C65" s="5"/>
      <c r="E65" s="5"/>
      <c r="F65" s="7"/>
      <c r="O65" s="21"/>
      <c r="P65" s="7"/>
      <c r="Q65" s="8"/>
      <c r="R65" s="9"/>
    </row>
    <row r="66" spans="1:18" ht="15">
      <c r="A66" s="6">
        <v>33</v>
      </c>
      <c r="B66" s="6" t="s">
        <v>27</v>
      </c>
      <c r="C66" s="5" t="s">
        <v>32</v>
      </c>
      <c r="D66" s="6" t="s">
        <v>11</v>
      </c>
      <c r="E66" s="5" t="s">
        <v>10</v>
      </c>
      <c r="F66" s="7">
        <v>240.8</v>
      </c>
      <c r="G66" s="7">
        <v>219.9</v>
      </c>
      <c r="H66" s="7">
        <v>259.4</v>
      </c>
      <c r="O66" s="21">
        <f>SUM(F66:N66)</f>
        <v>720.1</v>
      </c>
      <c r="P66" s="9">
        <f>SUM(O63:O66)</f>
        <v>1188.43</v>
      </c>
      <c r="Q66" s="8">
        <f>ROUND(O66*100/P$58,3)</f>
        <v>130.861</v>
      </c>
      <c r="R66" s="9">
        <f>SUM(Q63:Q66)</f>
        <v>287.101</v>
      </c>
    </row>
    <row r="67" spans="3:18" s="15" customFormat="1" ht="15">
      <c r="C67" s="16"/>
      <c r="E67" s="16"/>
      <c r="F67" s="17"/>
      <c r="O67" s="21"/>
      <c r="P67" s="17"/>
      <c r="Q67" s="18"/>
      <c r="R67" s="18"/>
    </row>
    <row r="68" spans="1:18" ht="30">
      <c r="A68" s="6">
        <v>35</v>
      </c>
      <c r="B68" s="6" t="s">
        <v>28</v>
      </c>
      <c r="C68" s="5" t="s">
        <v>6</v>
      </c>
      <c r="D68" s="6" t="s">
        <v>7</v>
      </c>
      <c r="E68" s="5" t="s">
        <v>8</v>
      </c>
      <c r="G68" s="7">
        <v>472.499</v>
      </c>
      <c r="H68" s="7">
        <v>474.499</v>
      </c>
      <c r="I68" s="7">
        <v>427.5</v>
      </c>
      <c r="J68" s="7">
        <v>427.4</v>
      </c>
      <c r="K68" s="7">
        <v>427.39</v>
      </c>
      <c r="L68" s="7">
        <v>427.39</v>
      </c>
      <c r="M68" s="7">
        <v>427.39</v>
      </c>
      <c r="N68" s="7">
        <v>429.39</v>
      </c>
      <c r="O68" s="21">
        <f>SUM(F68:N68)</f>
        <v>3513.4579999999996</v>
      </c>
      <c r="P68" s="7">
        <v>3513.4579999999996</v>
      </c>
      <c r="Q68" s="8">
        <v>100</v>
      </c>
      <c r="R68" s="9">
        <v>100</v>
      </c>
    </row>
    <row r="69" spans="1:18" ht="30">
      <c r="A69" s="6">
        <v>36</v>
      </c>
      <c r="B69" s="6" t="s">
        <v>28</v>
      </c>
      <c r="C69" s="5" t="s">
        <v>21</v>
      </c>
      <c r="D69" s="6" t="s">
        <v>7</v>
      </c>
      <c r="E69" s="5" t="s">
        <v>8</v>
      </c>
      <c r="F69" s="7">
        <v>477.8</v>
      </c>
      <c r="O69" s="21">
        <f>SUM(F69:N69)</f>
        <v>477.8</v>
      </c>
      <c r="P69" s="7"/>
      <c r="Q69" s="8">
        <f>ROUND(O69*100/P$70,3)</f>
        <v>99.509</v>
      </c>
      <c r="R69" s="9"/>
    </row>
    <row r="70" spans="1:18" ht="15">
      <c r="A70" s="6">
        <v>37</v>
      </c>
      <c r="B70" s="6" t="s">
        <v>28</v>
      </c>
      <c r="C70" s="5" t="s">
        <v>21</v>
      </c>
      <c r="D70" s="6" t="s">
        <v>7</v>
      </c>
      <c r="E70" s="5" t="s">
        <v>20</v>
      </c>
      <c r="F70" s="7">
        <v>2.358</v>
      </c>
      <c r="O70" s="21">
        <f>SUM(F70:N70)</f>
        <v>2.358</v>
      </c>
      <c r="P70" s="9">
        <f>SUM(O69:O70)</f>
        <v>480.158</v>
      </c>
      <c r="Q70" s="8">
        <f>ROUND(O70*100/P$70,3)</f>
        <v>0.491</v>
      </c>
      <c r="R70" s="9">
        <f>SUM(Q69:Q70)</f>
        <v>100</v>
      </c>
    </row>
    <row r="71" spans="1:18" ht="15">
      <c r="A71" s="6">
        <v>38</v>
      </c>
      <c r="B71" s="6" t="s">
        <v>28</v>
      </c>
      <c r="C71" s="5" t="s">
        <v>22</v>
      </c>
      <c r="D71" s="6" t="s">
        <v>7</v>
      </c>
      <c r="E71" s="5" t="s">
        <v>19</v>
      </c>
      <c r="F71" s="7">
        <v>0.342</v>
      </c>
      <c r="O71" s="21">
        <f>SUM(F71:N71)</f>
        <v>0.342</v>
      </c>
      <c r="P71" s="7">
        <v>0.342</v>
      </c>
      <c r="Q71" s="8">
        <v>100</v>
      </c>
      <c r="R71" s="9">
        <v>100</v>
      </c>
    </row>
    <row r="72" spans="3:18" s="19" customFormat="1" ht="15">
      <c r="C72" s="20"/>
      <c r="E72" s="20"/>
      <c r="F72" s="21"/>
      <c r="O72" s="21"/>
      <c r="P72" s="21"/>
      <c r="Q72" s="22"/>
      <c r="R72" s="22"/>
    </row>
    <row r="73" spans="1:18" ht="30">
      <c r="A73" s="6">
        <v>35</v>
      </c>
      <c r="B73" s="6" t="s">
        <v>28</v>
      </c>
      <c r="C73" s="5" t="s">
        <v>32</v>
      </c>
      <c r="D73" s="6" t="s">
        <v>7</v>
      </c>
      <c r="E73" s="5" t="s">
        <v>8</v>
      </c>
      <c r="F73" s="7">
        <v>477.8</v>
      </c>
      <c r="G73" s="7">
        <v>472.499</v>
      </c>
      <c r="H73" s="7">
        <v>474.499</v>
      </c>
      <c r="I73" s="7">
        <v>427.5</v>
      </c>
      <c r="J73" s="7">
        <v>427.4</v>
      </c>
      <c r="K73" s="7">
        <v>427.39</v>
      </c>
      <c r="L73" s="7">
        <v>427.39</v>
      </c>
      <c r="M73" s="7">
        <v>427.39</v>
      </c>
      <c r="N73" s="7">
        <v>429.39</v>
      </c>
      <c r="O73" s="21">
        <f aca="true" t="shared" si="4" ref="O73:O79">SUM(F73:N73)</f>
        <v>3991.2579999999994</v>
      </c>
      <c r="P73" s="7">
        <v>3513.4579999999996</v>
      </c>
      <c r="Q73" s="8">
        <v>100</v>
      </c>
      <c r="R73" s="9">
        <v>100</v>
      </c>
    </row>
    <row r="74" spans="3:18" ht="15">
      <c r="C74" s="5"/>
      <c r="E74" s="5"/>
      <c r="F74" s="7"/>
      <c r="G74" s="7"/>
      <c r="H74" s="7"/>
      <c r="I74" s="7"/>
      <c r="J74" s="7"/>
      <c r="K74" s="7"/>
      <c r="L74" s="7"/>
      <c r="M74" s="7"/>
      <c r="N74" s="7"/>
      <c r="O74" s="21"/>
      <c r="P74" s="7"/>
      <c r="Q74" s="8"/>
      <c r="R74" s="9"/>
    </row>
    <row r="75" spans="2:18" ht="30">
      <c r="B75" s="6" t="s">
        <v>28</v>
      </c>
      <c r="C75" s="5" t="s">
        <v>31</v>
      </c>
      <c r="D75" s="6" t="s">
        <v>7</v>
      </c>
      <c r="E75" s="5" t="s">
        <v>8</v>
      </c>
      <c r="F75" s="7"/>
      <c r="G75" s="7"/>
      <c r="H75" s="7"/>
      <c r="I75" s="7"/>
      <c r="J75" s="7"/>
      <c r="K75" s="7"/>
      <c r="L75" s="7"/>
      <c r="M75" s="7"/>
      <c r="N75" s="7"/>
      <c r="O75" s="21"/>
      <c r="P75" s="7"/>
      <c r="Q75" s="8"/>
      <c r="R75" s="9"/>
    </row>
    <row r="76" spans="3:18" ht="15">
      <c r="C76" s="5"/>
      <c r="E76" s="5"/>
      <c r="F76" s="7"/>
      <c r="G76" s="7"/>
      <c r="H76" s="7"/>
      <c r="I76" s="7"/>
      <c r="J76" s="7"/>
      <c r="K76" s="7"/>
      <c r="L76" s="7"/>
      <c r="M76" s="7"/>
      <c r="N76" s="7"/>
      <c r="O76" s="21"/>
      <c r="P76" s="7"/>
      <c r="Q76" s="8"/>
      <c r="R76" s="9"/>
    </row>
    <row r="77" spans="1:18" ht="15">
      <c r="A77" s="6">
        <v>37</v>
      </c>
      <c r="B77" s="6" t="s">
        <v>28</v>
      </c>
      <c r="C77" s="5" t="s">
        <v>21</v>
      </c>
      <c r="D77" s="6" t="s">
        <v>7</v>
      </c>
      <c r="E77" s="5" t="s">
        <v>20</v>
      </c>
      <c r="F77" s="7">
        <v>2.358</v>
      </c>
      <c r="O77" s="21">
        <f t="shared" si="4"/>
        <v>2.358</v>
      </c>
      <c r="P77" s="9">
        <f>SUM(O73:O77)</f>
        <v>3993.6159999999995</v>
      </c>
      <c r="Q77" s="8">
        <f>ROUND(O77*100/P$70,3)</f>
        <v>0.491</v>
      </c>
      <c r="R77" s="9">
        <f>SUM(Q73:Q77)</f>
        <v>100.491</v>
      </c>
    </row>
    <row r="78" spans="3:18" ht="15">
      <c r="C78" s="5"/>
      <c r="E78" s="5"/>
      <c r="F78" s="7"/>
      <c r="O78" s="21"/>
      <c r="P78" s="9"/>
      <c r="Q78" s="8"/>
      <c r="R78" s="9"/>
    </row>
    <row r="79" spans="1:18" ht="15">
      <c r="A79" s="6">
        <v>38</v>
      </c>
      <c r="B79" s="6" t="s">
        <v>28</v>
      </c>
      <c r="C79" s="5" t="s">
        <v>22</v>
      </c>
      <c r="D79" s="6" t="s">
        <v>7</v>
      </c>
      <c r="E79" s="5" t="s">
        <v>19</v>
      </c>
      <c r="F79" s="7">
        <v>0.342</v>
      </c>
      <c r="O79" s="21">
        <f t="shared" si="4"/>
        <v>0.342</v>
      </c>
      <c r="P79" s="7">
        <v>0.342</v>
      </c>
      <c r="Q79" s="8">
        <v>100</v>
      </c>
      <c r="R79" s="9">
        <v>100</v>
      </c>
    </row>
    <row r="80" spans="3:18" s="15" customFormat="1" ht="15">
      <c r="C80" s="16"/>
      <c r="E80" s="16"/>
      <c r="F80" s="17"/>
      <c r="O80" s="21"/>
      <c r="P80" s="17"/>
      <c r="Q80" s="18"/>
      <c r="R80" s="18"/>
    </row>
    <row r="81" spans="1:18" ht="15">
      <c r="A81" s="6">
        <v>39</v>
      </c>
      <c r="B81" s="6" t="s">
        <v>29</v>
      </c>
      <c r="C81" s="5" t="s">
        <v>6</v>
      </c>
      <c r="D81" s="6" t="s">
        <v>7</v>
      </c>
      <c r="E81" s="5" t="s">
        <v>10</v>
      </c>
      <c r="G81" s="7">
        <v>72</v>
      </c>
      <c r="H81" s="7">
        <v>52</v>
      </c>
      <c r="I81" s="7">
        <v>1</v>
      </c>
      <c r="O81" s="21">
        <f>SUM(F81:N81)</f>
        <v>125</v>
      </c>
      <c r="P81" s="7">
        <v>125</v>
      </c>
      <c r="Q81" s="8">
        <v>100</v>
      </c>
      <c r="R81" s="9">
        <v>100</v>
      </c>
    </row>
    <row r="82" spans="3:18" s="15" customFormat="1" ht="15">
      <c r="C82" s="16"/>
      <c r="E82" s="16"/>
      <c r="G82" s="17"/>
      <c r="H82" s="17"/>
      <c r="I82" s="17"/>
      <c r="O82" s="21"/>
      <c r="P82" s="17"/>
      <c r="Q82" s="18"/>
      <c r="R82" s="18"/>
    </row>
    <row r="83" spans="1:18" ht="15">
      <c r="A83" s="6">
        <v>40</v>
      </c>
      <c r="B83" s="6" t="s">
        <v>30</v>
      </c>
      <c r="C83" s="5" t="s">
        <v>6</v>
      </c>
      <c r="D83" s="6" t="s">
        <v>7</v>
      </c>
      <c r="E83" s="5" t="s">
        <v>19</v>
      </c>
      <c r="G83" s="7">
        <v>8.357</v>
      </c>
      <c r="H83" s="7">
        <v>15</v>
      </c>
      <c r="I83" s="7">
        <v>12.16</v>
      </c>
      <c r="J83" s="7">
        <v>17.44</v>
      </c>
      <c r="K83" s="7">
        <v>14.36</v>
      </c>
      <c r="L83" s="7">
        <v>14.36</v>
      </c>
      <c r="M83" s="7">
        <v>7.07</v>
      </c>
      <c r="N83" s="7">
        <v>12.51</v>
      </c>
      <c r="O83" s="21">
        <f aca="true" t="shared" si="5" ref="O83:O90">SUM(F83:N83)</f>
        <v>101.25699999999999</v>
      </c>
      <c r="P83" s="7"/>
      <c r="Q83" s="8">
        <f>ROUND(O83*100/P$84,3)</f>
        <v>3.782</v>
      </c>
      <c r="R83" s="9"/>
    </row>
    <row r="84" spans="1:18" ht="15">
      <c r="A84" s="6">
        <v>41</v>
      </c>
      <c r="B84" s="6" t="s">
        <v>30</v>
      </c>
      <c r="C84" s="5" t="s">
        <v>6</v>
      </c>
      <c r="D84" s="6" t="s">
        <v>7</v>
      </c>
      <c r="E84" s="5" t="s">
        <v>20</v>
      </c>
      <c r="G84" s="7">
        <v>42.443</v>
      </c>
      <c r="H84" s="7">
        <v>22.8</v>
      </c>
      <c r="I84" s="7">
        <v>18.69</v>
      </c>
      <c r="J84" s="7">
        <v>21.31</v>
      </c>
      <c r="K84" s="7">
        <v>17.54</v>
      </c>
      <c r="L84" s="7">
        <v>17.54</v>
      </c>
      <c r="M84" s="7">
        <v>8.63</v>
      </c>
      <c r="N84" s="7">
        <v>15.29</v>
      </c>
      <c r="O84" s="21">
        <f t="shared" si="5"/>
        <v>164.24299999999997</v>
      </c>
      <c r="P84" s="9">
        <f>SUM(O83:O85)</f>
        <v>2677.5299999999997</v>
      </c>
      <c r="Q84" s="8">
        <f>ROUND(O84*100/P$84,3)</f>
        <v>6.134</v>
      </c>
      <c r="R84" s="9">
        <f>SUM(Q83:Q85)</f>
        <v>100</v>
      </c>
    </row>
    <row r="85" spans="1:18" ht="15">
      <c r="A85" s="6">
        <v>42</v>
      </c>
      <c r="B85" s="6" t="s">
        <v>30</v>
      </c>
      <c r="C85" s="5" t="s">
        <v>6</v>
      </c>
      <c r="D85" s="6" t="s">
        <v>11</v>
      </c>
      <c r="E85" s="5" t="s">
        <v>10</v>
      </c>
      <c r="G85" s="7">
        <v>396.59</v>
      </c>
      <c r="H85" s="7">
        <v>403.09</v>
      </c>
      <c r="I85" s="7">
        <v>403.09</v>
      </c>
      <c r="J85" s="7">
        <v>403.1</v>
      </c>
      <c r="K85" s="7">
        <v>403.08</v>
      </c>
      <c r="L85" s="7">
        <v>403.08</v>
      </c>
      <c r="O85" s="21">
        <f t="shared" si="5"/>
        <v>2412.0299999999997</v>
      </c>
      <c r="P85" s="7"/>
      <c r="Q85" s="8">
        <f>ROUND(O85*100/P$84,3)</f>
        <v>90.084</v>
      </c>
      <c r="R85" s="9"/>
    </row>
    <row r="86" spans="1:18" ht="15">
      <c r="A86" s="6">
        <v>45</v>
      </c>
      <c r="B86" s="6" t="s">
        <v>30</v>
      </c>
      <c r="C86" s="5" t="s">
        <v>21</v>
      </c>
      <c r="D86" s="6" t="s">
        <v>7</v>
      </c>
      <c r="E86" s="5" t="s">
        <v>20</v>
      </c>
      <c r="F86" s="7">
        <v>50.565</v>
      </c>
      <c r="O86" s="21">
        <f t="shared" si="5"/>
        <v>50.565</v>
      </c>
      <c r="P86" s="7"/>
      <c r="Q86" s="8">
        <f>ROUND(O86*100/P$87,3)</f>
        <v>12</v>
      </c>
      <c r="R86" s="9"/>
    </row>
    <row r="87" spans="1:18" ht="15">
      <c r="A87" s="6">
        <v>46</v>
      </c>
      <c r="B87" s="6" t="s">
        <v>30</v>
      </c>
      <c r="C87" s="5" t="s">
        <v>21</v>
      </c>
      <c r="D87" s="6" t="s">
        <v>11</v>
      </c>
      <c r="E87" s="5" t="s">
        <v>10</v>
      </c>
      <c r="F87" s="7">
        <v>370.8</v>
      </c>
      <c r="O87" s="21">
        <f t="shared" si="5"/>
        <v>370.8</v>
      </c>
      <c r="P87" s="9">
        <f>SUM(O86:O87)</f>
        <v>421.365</v>
      </c>
      <c r="Q87" s="8">
        <f>ROUND(O87*100/P$87,3)</f>
        <v>88</v>
      </c>
      <c r="R87" s="9">
        <f>SUM(Q86:Q87)</f>
        <v>100</v>
      </c>
    </row>
    <row r="88" spans="1:18" ht="15">
      <c r="A88" s="6">
        <v>47</v>
      </c>
      <c r="B88" s="6" t="s">
        <v>30</v>
      </c>
      <c r="C88" s="5" t="s">
        <v>22</v>
      </c>
      <c r="D88" s="6" t="s">
        <v>7</v>
      </c>
      <c r="E88" s="5" t="s">
        <v>19</v>
      </c>
      <c r="F88" s="7">
        <v>9.955</v>
      </c>
      <c r="O88" s="21">
        <f t="shared" si="5"/>
        <v>9.955</v>
      </c>
      <c r="P88" s="7">
        <v>9.955</v>
      </c>
      <c r="Q88" s="8">
        <v>100</v>
      </c>
      <c r="R88" s="9">
        <v>100</v>
      </c>
    </row>
    <row r="89" spans="1:18" ht="15">
      <c r="A89" s="6">
        <v>48</v>
      </c>
      <c r="B89" s="6" t="s">
        <v>30</v>
      </c>
      <c r="C89" s="5" t="s">
        <v>31</v>
      </c>
      <c r="D89" s="6" t="s">
        <v>11</v>
      </c>
      <c r="E89" s="5" t="s">
        <v>10</v>
      </c>
      <c r="M89" s="7">
        <v>146.99</v>
      </c>
      <c r="N89" s="7">
        <v>148.99</v>
      </c>
      <c r="O89" s="21">
        <f t="shared" si="5"/>
        <v>295.98</v>
      </c>
      <c r="P89" s="7">
        <v>295.98</v>
      </c>
      <c r="Q89" s="8">
        <v>100</v>
      </c>
      <c r="R89" s="9">
        <v>100</v>
      </c>
    </row>
    <row r="90" spans="1:18" ht="15">
      <c r="A90" s="6">
        <v>49</v>
      </c>
      <c r="B90" s="6" t="s">
        <v>30</v>
      </c>
      <c r="C90" s="5" t="s">
        <v>32</v>
      </c>
      <c r="D90" s="6" t="s">
        <v>11</v>
      </c>
      <c r="E90" s="5" t="s">
        <v>10</v>
      </c>
      <c r="M90" s="7">
        <v>256.09</v>
      </c>
      <c r="N90" s="7">
        <v>259.09</v>
      </c>
      <c r="O90" s="21">
        <f t="shared" si="5"/>
        <v>515.18</v>
      </c>
      <c r="P90" s="7">
        <v>515.18</v>
      </c>
      <c r="Q90" s="8">
        <v>100</v>
      </c>
      <c r="R90" s="9">
        <v>100</v>
      </c>
    </row>
    <row r="91" spans="3:18" s="19" customFormat="1" ht="15">
      <c r="C91" s="20"/>
      <c r="E91" s="20"/>
      <c r="M91" s="21"/>
      <c r="N91" s="21"/>
      <c r="O91" s="21"/>
      <c r="P91" s="21"/>
      <c r="Q91" s="22"/>
      <c r="R91" s="22"/>
    </row>
    <row r="92" spans="1:18" ht="15">
      <c r="A92" s="6">
        <v>41</v>
      </c>
      <c r="B92" s="6" t="s">
        <v>30</v>
      </c>
      <c r="C92" s="5" t="s">
        <v>22</v>
      </c>
      <c r="D92" s="6" t="s">
        <v>7</v>
      </c>
      <c r="E92" s="5" t="s">
        <v>20</v>
      </c>
      <c r="G92" s="7"/>
      <c r="H92" s="7"/>
      <c r="I92" s="7"/>
      <c r="J92" s="7"/>
      <c r="K92" s="7"/>
      <c r="L92" s="7">
        <v>17.54</v>
      </c>
      <c r="M92" s="7">
        <v>8.63</v>
      </c>
      <c r="N92" s="7">
        <v>15.29</v>
      </c>
      <c r="O92" s="21">
        <f>SUM(F92:N92)</f>
        <v>41.46</v>
      </c>
      <c r="P92" s="9">
        <f>SUM(O91:O95)</f>
        <v>248.748</v>
      </c>
      <c r="Q92" s="8">
        <f>ROUND(O92*100/P$84,3)</f>
        <v>1.548</v>
      </c>
      <c r="R92" s="9">
        <f>SUM(Q91:Q95)</f>
        <v>43.956</v>
      </c>
    </row>
    <row r="93" spans="1:18" ht="15">
      <c r="A93" s="6">
        <v>40</v>
      </c>
      <c r="B93" s="6" t="s">
        <v>30</v>
      </c>
      <c r="C93" s="5" t="s">
        <v>22</v>
      </c>
      <c r="D93" s="6" t="s">
        <v>7</v>
      </c>
      <c r="E93" s="5" t="s">
        <v>19</v>
      </c>
      <c r="G93" s="7"/>
      <c r="H93" s="7"/>
      <c r="I93" s="7"/>
      <c r="J93" s="7"/>
      <c r="K93" s="7"/>
      <c r="L93" s="7">
        <v>14.36</v>
      </c>
      <c r="M93" s="7">
        <v>7.07</v>
      </c>
      <c r="N93" s="7">
        <v>12.51</v>
      </c>
      <c r="O93" s="21">
        <f>SUM(F93:N93)</f>
        <v>33.94</v>
      </c>
      <c r="P93" s="7"/>
      <c r="Q93" s="8">
        <f>ROUND(O93*100/P$84,3)</f>
        <v>1.268</v>
      </c>
      <c r="R93" s="9"/>
    </row>
    <row r="94" spans="3:18" ht="15">
      <c r="C94" s="5"/>
      <c r="E94" s="5"/>
      <c r="G94" s="7"/>
      <c r="H94" s="7"/>
      <c r="I94" s="7"/>
      <c r="J94" s="7"/>
      <c r="K94" s="7"/>
      <c r="L94" s="7"/>
      <c r="M94" s="7"/>
      <c r="N94" s="7"/>
      <c r="O94" s="21"/>
      <c r="P94" s="7"/>
      <c r="Q94" s="8"/>
      <c r="R94" s="9"/>
    </row>
    <row r="95" spans="1:18" ht="15">
      <c r="A95" s="6">
        <v>45</v>
      </c>
      <c r="B95" s="6" t="s">
        <v>30</v>
      </c>
      <c r="C95" s="5" t="s">
        <v>21</v>
      </c>
      <c r="D95" s="6" t="s">
        <v>7</v>
      </c>
      <c r="E95" s="5" t="s">
        <v>20</v>
      </c>
      <c r="F95" s="7">
        <v>50.565</v>
      </c>
      <c r="G95" s="7">
        <v>42.443</v>
      </c>
      <c r="H95" s="7">
        <v>22.8</v>
      </c>
      <c r="I95" s="7">
        <v>18.69</v>
      </c>
      <c r="J95" s="7">
        <v>21.31</v>
      </c>
      <c r="K95" s="7">
        <v>17.54</v>
      </c>
      <c r="O95" s="21">
        <f>SUM(F95:N95)</f>
        <v>173.34799999999998</v>
      </c>
      <c r="P95" s="7"/>
      <c r="Q95" s="8">
        <f>ROUND(O95*100/P$87,3)</f>
        <v>41.14</v>
      </c>
      <c r="R95" s="9"/>
    </row>
    <row r="96" spans="1:18" ht="15">
      <c r="A96" s="6">
        <v>47</v>
      </c>
      <c r="B96" s="6" t="s">
        <v>30</v>
      </c>
      <c r="C96" s="5" t="s">
        <v>21</v>
      </c>
      <c r="D96" s="6" t="s">
        <v>7</v>
      </c>
      <c r="E96" s="5" t="s">
        <v>19</v>
      </c>
      <c r="F96" s="7">
        <v>9.955</v>
      </c>
      <c r="G96" s="7">
        <v>8.357</v>
      </c>
      <c r="H96" s="7">
        <v>15</v>
      </c>
      <c r="I96" s="7">
        <v>12.16</v>
      </c>
      <c r="J96" s="7">
        <v>17.44</v>
      </c>
      <c r="K96" s="7">
        <v>14.36</v>
      </c>
      <c r="O96" s="21">
        <f>SUM(F96:N96)</f>
        <v>77.27199999999999</v>
      </c>
      <c r="P96" s="7">
        <v>9.955</v>
      </c>
      <c r="Q96" s="8">
        <v>100</v>
      </c>
      <c r="R96" s="9">
        <v>100</v>
      </c>
    </row>
    <row r="97" spans="3:18" ht="15">
      <c r="C97" s="5"/>
      <c r="E97" s="5"/>
      <c r="M97" s="7"/>
      <c r="N97" s="7"/>
      <c r="O97" s="21"/>
      <c r="P97" s="7"/>
      <c r="Q97" s="8"/>
      <c r="R97" s="9"/>
    </row>
    <row r="98" spans="1:18" ht="15">
      <c r="A98" s="6">
        <v>48</v>
      </c>
      <c r="B98" s="6" t="s">
        <v>30</v>
      </c>
      <c r="C98" s="5" t="s">
        <v>31</v>
      </c>
      <c r="D98" s="6" t="s">
        <v>11</v>
      </c>
      <c r="E98" s="5" t="s">
        <v>10</v>
      </c>
      <c r="F98" s="7">
        <v>370.8</v>
      </c>
      <c r="G98" s="7">
        <v>396.59</v>
      </c>
      <c r="H98" s="7">
        <v>403.09</v>
      </c>
      <c r="I98" s="7">
        <v>403.09</v>
      </c>
      <c r="J98" s="7">
        <v>403.1</v>
      </c>
      <c r="K98" s="7">
        <v>403.08</v>
      </c>
      <c r="L98" s="7">
        <v>403.08</v>
      </c>
      <c r="M98" s="7">
        <v>146.99</v>
      </c>
      <c r="N98" s="7">
        <v>148.99</v>
      </c>
      <c r="O98" s="21">
        <f>SUM(F98:N98)</f>
        <v>3078.8099999999995</v>
      </c>
      <c r="P98" s="7">
        <v>295.98</v>
      </c>
      <c r="Q98" s="8">
        <v>100</v>
      </c>
      <c r="R98" s="9">
        <v>100</v>
      </c>
    </row>
    <row r="99" spans="1:18" ht="15">
      <c r="A99" s="6">
        <v>49</v>
      </c>
      <c r="B99" s="6" t="s">
        <v>30</v>
      </c>
      <c r="C99" s="5" t="s">
        <v>32</v>
      </c>
      <c r="D99" s="6" t="s">
        <v>11</v>
      </c>
      <c r="E99" s="5" t="s">
        <v>10</v>
      </c>
      <c r="M99" s="7">
        <v>256.09</v>
      </c>
      <c r="N99" s="7">
        <v>259.09</v>
      </c>
      <c r="O99" s="21">
        <f>SUM(F99:N99)</f>
        <v>515.18</v>
      </c>
      <c r="P99" s="7">
        <v>515.18</v>
      </c>
      <c r="Q99" s="8">
        <v>100</v>
      </c>
      <c r="R99" s="9">
        <v>100</v>
      </c>
    </row>
    <row r="100" spans="3:18" ht="15">
      <c r="C100" s="5"/>
      <c r="E100" s="5"/>
      <c r="M100" s="7"/>
      <c r="N100" s="7"/>
      <c r="O100" s="21"/>
      <c r="P100" s="7"/>
      <c r="Q100" s="8"/>
      <c r="R100" s="9"/>
    </row>
    <row r="101" spans="3:18" ht="15">
      <c r="C101" s="5"/>
      <c r="E101" s="5"/>
      <c r="F101" s="7">
        <v>370.8</v>
      </c>
      <c r="G101" s="7">
        <v>396.59</v>
      </c>
      <c r="H101" s="7">
        <v>403.09</v>
      </c>
      <c r="I101" s="7">
        <v>403.09</v>
      </c>
      <c r="J101" s="7">
        <v>403.1</v>
      </c>
      <c r="K101" s="7">
        <v>403.08</v>
      </c>
      <c r="L101" s="7">
        <v>403.08</v>
      </c>
      <c r="M101" s="7"/>
      <c r="N101" s="7"/>
      <c r="O101" s="21"/>
      <c r="P101" s="7"/>
      <c r="Q101" s="8"/>
      <c r="R101" s="9"/>
    </row>
    <row r="102" spans="3:18" ht="15">
      <c r="C102" s="5"/>
      <c r="E102" s="5"/>
      <c r="F102" s="6">
        <v>149.6</v>
      </c>
      <c r="G102" s="6">
        <v>145.495</v>
      </c>
      <c r="H102" s="6">
        <v>145.995</v>
      </c>
      <c r="M102" s="7"/>
      <c r="N102" s="7"/>
      <c r="O102" s="21"/>
      <c r="P102" s="7"/>
      <c r="Q102" s="8"/>
      <c r="R102" s="9"/>
    </row>
    <row r="103" spans="3:18" ht="15">
      <c r="C103" s="5"/>
      <c r="E103" s="5"/>
      <c r="F103" s="7">
        <f>F101-F102</f>
        <v>221.20000000000002</v>
      </c>
      <c r="G103" s="7">
        <f aca="true" t="shared" si="6" ref="G103:L103">G101-G102</f>
        <v>251.09499999999997</v>
      </c>
      <c r="H103" s="7">
        <f t="shared" si="6"/>
        <v>257.09499999999997</v>
      </c>
      <c r="I103" s="7">
        <f t="shared" si="6"/>
        <v>403.09</v>
      </c>
      <c r="J103" s="7">
        <f t="shared" si="6"/>
        <v>403.1</v>
      </c>
      <c r="K103" s="7">
        <f t="shared" si="6"/>
        <v>403.08</v>
      </c>
      <c r="L103" s="7">
        <f t="shared" si="6"/>
        <v>403.08</v>
      </c>
      <c r="M103" s="7"/>
      <c r="N103" s="7"/>
      <c r="O103" s="21"/>
      <c r="P103" s="7"/>
      <c r="Q103" s="8"/>
      <c r="R103" s="9"/>
    </row>
    <row r="104" spans="3:18" s="15" customFormat="1" ht="15">
      <c r="C104" s="16"/>
      <c r="E104" s="16"/>
      <c r="M104" s="17"/>
      <c r="N104" s="17"/>
      <c r="O104" s="21"/>
      <c r="P104" s="17"/>
      <c r="Q104" s="18"/>
      <c r="R104" s="18"/>
    </row>
    <row r="105" spans="1:18" ht="30">
      <c r="A105" s="6">
        <v>50</v>
      </c>
      <c r="B105" s="24" t="s">
        <v>33</v>
      </c>
      <c r="C105" s="5" t="s">
        <v>21</v>
      </c>
      <c r="D105" s="6" t="s">
        <v>7</v>
      </c>
      <c r="E105" s="5" t="s">
        <v>8</v>
      </c>
      <c r="F105" s="7">
        <v>24.08</v>
      </c>
      <c r="O105" s="21">
        <f>SUM(F105:N105)</f>
        <v>24.08</v>
      </c>
      <c r="P105" s="7"/>
      <c r="Q105" s="8">
        <f>ROUND(O105*100/P$106,3)</f>
        <v>84.956</v>
      </c>
      <c r="R105" s="9"/>
    </row>
    <row r="106" spans="1:18" ht="15">
      <c r="A106" s="6">
        <v>51</v>
      </c>
      <c r="B106" s="24" t="s">
        <v>33</v>
      </c>
      <c r="C106" s="5" t="s">
        <v>21</v>
      </c>
      <c r="D106" s="6" t="s">
        <v>7</v>
      </c>
      <c r="E106" s="5" t="s">
        <v>20</v>
      </c>
      <c r="F106" s="7">
        <v>4.264</v>
      </c>
      <c r="O106" s="21">
        <f>SUM(F106:N106)</f>
        <v>4.264</v>
      </c>
      <c r="P106" s="9">
        <f>SUM(O105:O106)</f>
        <v>28.343999999999998</v>
      </c>
      <c r="Q106" s="8">
        <f>ROUND(O106*100/P$106,3)</f>
        <v>15.044</v>
      </c>
      <c r="R106" s="9">
        <f>SUM(Q105:Q106)</f>
        <v>100</v>
      </c>
    </row>
    <row r="107" spans="1:18" ht="15">
      <c r="A107" s="6">
        <v>52</v>
      </c>
      <c r="B107" s="24" t="s">
        <v>33</v>
      </c>
      <c r="C107" s="5" t="s">
        <v>22</v>
      </c>
      <c r="D107" s="6" t="s">
        <v>7</v>
      </c>
      <c r="E107" s="5" t="s">
        <v>19</v>
      </c>
      <c r="F107" s="7">
        <v>0.256</v>
      </c>
      <c r="O107" s="21">
        <f>SUM(F107:N107)</f>
        <v>0.256</v>
      </c>
      <c r="P107" s="7">
        <v>0.256</v>
      </c>
      <c r="Q107" s="8">
        <v>100</v>
      </c>
      <c r="R107" s="9">
        <v>100</v>
      </c>
    </row>
    <row r="108" spans="3:18" s="15" customFormat="1" ht="15">
      <c r="C108" s="16"/>
      <c r="E108" s="16"/>
      <c r="F108" s="17"/>
      <c r="O108" s="21"/>
      <c r="P108" s="17"/>
      <c r="Q108" s="18"/>
      <c r="R108" s="18"/>
    </row>
    <row r="109" spans="1:18" ht="30">
      <c r="A109" s="6">
        <v>53</v>
      </c>
      <c r="B109" s="6" t="s">
        <v>34</v>
      </c>
      <c r="C109" s="5" t="s">
        <v>6</v>
      </c>
      <c r="D109" s="6" t="s">
        <v>7</v>
      </c>
      <c r="E109" s="5" t="s">
        <v>8</v>
      </c>
      <c r="G109" s="7">
        <v>11.67</v>
      </c>
      <c r="H109" s="7">
        <v>46.67</v>
      </c>
      <c r="O109" s="21">
        <f>SUM(F109:N109)</f>
        <v>58.34</v>
      </c>
      <c r="P109" s="7">
        <v>58.34</v>
      </c>
      <c r="Q109" s="8">
        <v>100</v>
      </c>
      <c r="R109" s="9">
        <v>100</v>
      </c>
    </row>
    <row r="110" spans="1:18" ht="30">
      <c r="A110" s="6">
        <v>54</v>
      </c>
      <c r="B110" s="6" t="s">
        <v>34</v>
      </c>
      <c r="C110" s="5" t="s">
        <v>21</v>
      </c>
      <c r="D110" s="6" t="s">
        <v>7</v>
      </c>
      <c r="E110" s="5" t="s">
        <v>8</v>
      </c>
      <c r="F110" s="7">
        <v>48.2</v>
      </c>
      <c r="O110" s="21">
        <f>SUM(F110:N110)</f>
        <v>48.2</v>
      </c>
      <c r="P110" s="7">
        <v>48.2</v>
      </c>
      <c r="Q110" s="8">
        <v>100</v>
      </c>
      <c r="R110" s="9">
        <v>100</v>
      </c>
    </row>
    <row r="111" spans="3:18" s="19" customFormat="1" ht="15">
      <c r="C111" s="20"/>
      <c r="E111" s="20"/>
      <c r="F111" s="21"/>
      <c r="O111" s="21"/>
      <c r="P111" s="21"/>
      <c r="Q111" s="22"/>
      <c r="R111" s="22"/>
    </row>
    <row r="112" spans="1:18" ht="30">
      <c r="A112" s="6">
        <v>53</v>
      </c>
      <c r="B112" s="6" t="s">
        <v>34</v>
      </c>
      <c r="C112" s="5" t="s">
        <v>21</v>
      </c>
      <c r="D112" s="6" t="s">
        <v>7</v>
      </c>
      <c r="E112" s="5" t="s">
        <v>8</v>
      </c>
      <c r="F112" s="7">
        <v>48.2</v>
      </c>
      <c r="G112" s="7">
        <v>11.67</v>
      </c>
      <c r="H112" s="7">
        <v>46.67</v>
      </c>
      <c r="O112" s="21">
        <f>SUM(F112:N112)</f>
        <v>106.54</v>
      </c>
      <c r="P112" s="7">
        <v>58.34</v>
      </c>
      <c r="Q112" s="8">
        <v>100</v>
      </c>
      <c r="R112" s="9">
        <v>100</v>
      </c>
    </row>
    <row r="113" spans="3:18" s="15" customFormat="1" ht="15">
      <c r="C113" s="16"/>
      <c r="E113" s="16"/>
      <c r="F113" s="17"/>
      <c r="O113" s="17"/>
      <c r="P113" s="17"/>
      <c r="Q113" s="18"/>
      <c r="R113" s="18"/>
    </row>
    <row r="114" spans="1:18" ht="30">
      <c r="A114" s="6">
        <v>55</v>
      </c>
      <c r="B114" s="6" t="s">
        <v>35</v>
      </c>
      <c r="C114" s="5" t="s">
        <v>6</v>
      </c>
      <c r="D114" s="6" t="s">
        <v>7</v>
      </c>
      <c r="E114" s="5" t="s">
        <v>8</v>
      </c>
      <c r="G114" s="7">
        <v>916.867</v>
      </c>
      <c r="H114" s="7">
        <v>995.08</v>
      </c>
      <c r="I114" s="7">
        <v>962.9</v>
      </c>
      <c r="J114" s="7">
        <v>898.6</v>
      </c>
      <c r="K114" s="7">
        <v>970.93</v>
      </c>
      <c r="L114" s="7">
        <v>972.54</v>
      </c>
      <c r="M114" s="7">
        <v>970.93</v>
      </c>
      <c r="N114" s="7">
        <v>1164.77</v>
      </c>
      <c r="O114" s="21">
        <f aca="true" t="shared" si="7" ref="O114:O119">SUM(F114:N114)</f>
        <v>7852.617</v>
      </c>
      <c r="P114" s="7"/>
      <c r="Q114" s="8">
        <f>ROUND(O114*100/P$115,3)</f>
        <v>80.428</v>
      </c>
      <c r="R114" s="9"/>
    </row>
    <row r="115" spans="1:18" ht="15">
      <c r="A115" s="6">
        <v>56</v>
      </c>
      <c r="B115" s="6" t="s">
        <v>35</v>
      </c>
      <c r="C115" s="5" t="s">
        <v>6</v>
      </c>
      <c r="D115" s="6" t="s">
        <v>7</v>
      </c>
      <c r="E115" s="5" t="s">
        <v>19</v>
      </c>
      <c r="G115" s="7">
        <v>181.451</v>
      </c>
      <c r="H115" s="7">
        <v>196.7</v>
      </c>
      <c r="I115" s="7">
        <v>190.4</v>
      </c>
      <c r="J115" s="7">
        <v>177.6</v>
      </c>
      <c r="K115" s="7">
        <v>191.94</v>
      </c>
      <c r="L115" s="7">
        <v>192.26</v>
      </c>
      <c r="M115" s="7">
        <v>191.94</v>
      </c>
      <c r="N115" s="7">
        <v>230.26</v>
      </c>
      <c r="O115" s="21">
        <f t="shared" si="7"/>
        <v>1552.551</v>
      </c>
      <c r="P115" s="9">
        <f>SUM(O114:O116)</f>
        <v>9763.51</v>
      </c>
      <c r="Q115" s="8">
        <f>ROUND(O115*100/P$115,3)</f>
        <v>15.902</v>
      </c>
      <c r="R115" s="9">
        <f>SUM(Q114:Q116)</f>
        <v>100</v>
      </c>
    </row>
    <row r="116" spans="1:18" ht="15">
      <c r="A116" s="6">
        <v>57</v>
      </c>
      <c r="B116" s="6" t="s">
        <v>35</v>
      </c>
      <c r="C116" s="5" t="s">
        <v>6</v>
      </c>
      <c r="D116" s="6" t="s">
        <v>7</v>
      </c>
      <c r="E116" s="5" t="s">
        <v>20</v>
      </c>
      <c r="G116" s="7">
        <v>41.882</v>
      </c>
      <c r="H116" s="7">
        <v>45.42</v>
      </c>
      <c r="I116" s="7">
        <v>43.9</v>
      </c>
      <c r="J116" s="7">
        <v>41</v>
      </c>
      <c r="K116" s="7">
        <v>44.31</v>
      </c>
      <c r="L116" s="7">
        <v>44.38</v>
      </c>
      <c r="M116" s="7">
        <v>44.3</v>
      </c>
      <c r="N116" s="7">
        <v>53.15</v>
      </c>
      <c r="O116" s="21">
        <f t="shared" si="7"/>
        <v>358.342</v>
      </c>
      <c r="P116" s="7"/>
      <c r="Q116" s="8">
        <f>ROUND(O116*100/P$115,3)</f>
        <v>3.67</v>
      </c>
      <c r="R116" s="9"/>
    </row>
    <row r="117" spans="1:18" ht="30">
      <c r="A117" s="6">
        <v>58</v>
      </c>
      <c r="B117" s="6" t="s">
        <v>35</v>
      </c>
      <c r="C117" s="5" t="s">
        <v>21</v>
      </c>
      <c r="D117" s="6" t="s">
        <v>7</v>
      </c>
      <c r="E117" s="5" t="s">
        <v>8</v>
      </c>
      <c r="F117" s="7">
        <v>936.737</v>
      </c>
      <c r="O117" s="21">
        <f t="shared" si="7"/>
        <v>936.737</v>
      </c>
      <c r="P117" s="7"/>
      <c r="Q117" s="8">
        <f>ROUND(O117*100/P$118,3)</f>
        <v>96.631</v>
      </c>
      <c r="R117" s="9"/>
    </row>
    <row r="118" spans="1:18" ht="15">
      <c r="A118" s="6">
        <v>59</v>
      </c>
      <c r="B118" s="6" t="s">
        <v>35</v>
      </c>
      <c r="C118" s="5" t="s">
        <v>21</v>
      </c>
      <c r="D118" s="6" t="s">
        <v>7</v>
      </c>
      <c r="E118" s="5" t="s">
        <v>20</v>
      </c>
      <c r="F118" s="7">
        <v>32.655</v>
      </c>
      <c r="O118" s="21">
        <f t="shared" si="7"/>
        <v>32.655</v>
      </c>
      <c r="P118" s="9">
        <f>SUM(O117:O118)</f>
        <v>969.3919999999999</v>
      </c>
      <c r="Q118" s="8">
        <f>ROUND(O118*100/P$118,3)</f>
        <v>3.369</v>
      </c>
      <c r="R118" s="9">
        <f>SUM(Q117:Q118)</f>
        <v>100</v>
      </c>
    </row>
    <row r="119" spans="1:18" ht="15">
      <c r="A119" s="6">
        <v>60</v>
      </c>
      <c r="B119" s="6" t="s">
        <v>35</v>
      </c>
      <c r="C119" s="5" t="s">
        <v>22</v>
      </c>
      <c r="D119" s="6" t="s">
        <v>7</v>
      </c>
      <c r="E119" s="5" t="s">
        <v>19</v>
      </c>
      <c r="F119" s="7">
        <v>166.808</v>
      </c>
      <c r="O119" s="21">
        <f t="shared" si="7"/>
        <v>166.808</v>
      </c>
      <c r="P119" s="7">
        <v>166.808</v>
      </c>
      <c r="Q119" s="8">
        <v>100</v>
      </c>
      <c r="R119" s="9">
        <v>100</v>
      </c>
    </row>
    <row r="120" spans="3:18" s="19" customFormat="1" ht="15">
      <c r="C120" s="20"/>
      <c r="E120" s="20"/>
      <c r="F120" s="21"/>
      <c r="O120" s="21"/>
      <c r="P120" s="21"/>
      <c r="Q120" s="22"/>
      <c r="R120" s="22"/>
    </row>
    <row r="121" spans="1:18" ht="30">
      <c r="A121" s="6">
        <v>55</v>
      </c>
      <c r="B121" s="6" t="s">
        <v>35</v>
      </c>
      <c r="C121" s="5" t="s">
        <v>21</v>
      </c>
      <c r="D121" s="6" t="s">
        <v>7</v>
      </c>
      <c r="E121" s="5" t="s">
        <v>8</v>
      </c>
      <c r="F121" s="7">
        <v>936.737</v>
      </c>
      <c r="G121" s="7">
        <v>916.867</v>
      </c>
      <c r="H121" s="7">
        <v>995.08</v>
      </c>
      <c r="I121" s="7">
        <v>962.9</v>
      </c>
      <c r="J121" s="7">
        <v>898.6</v>
      </c>
      <c r="K121" s="7">
        <v>970.93</v>
      </c>
      <c r="L121" s="7">
        <v>972.54</v>
      </c>
      <c r="M121" s="7">
        <v>970.93</v>
      </c>
      <c r="N121" s="7">
        <v>1164.77</v>
      </c>
      <c r="O121" s="21">
        <f>SUM(F121:N121)</f>
        <v>8789.354000000001</v>
      </c>
      <c r="P121" s="7"/>
      <c r="Q121" s="8">
        <f>ROUND(O121*100/P$115,3)</f>
        <v>90.022</v>
      </c>
      <c r="R121" s="9"/>
    </row>
    <row r="122" spans="1:18" ht="15">
      <c r="A122" s="6">
        <v>56</v>
      </c>
      <c r="B122" s="6" t="s">
        <v>35</v>
      </c>
      <c r="C122" s="5" t="s">
        <v>21</v>
      </c>
      <c r="D122" s="6" t="s">
        <v>7</v>
      </c>
      <c r="E122" s="5" t="s">
        <v>19</v>
      </c>
      <c r="F122" s="7">
        <v>166.808</v>
      </c>
      <c r="G122" s="7">
        <v>181.451</v>
      </c>
      <c r="H122" s="7">
        <v>196.7</v>
      </c>
      <c r="I122" s="7">
        <v>190.4</v>
      </c>
      <c r="J122" s="7">
        <v>177.6</v>
      </c>
      <c r="K122" s="7">
        <v>191.94</v>
      </c>
      <c r="L122" s="7">
        <v>192.26</v>
      </c>
      <c r="M122" s="7">
        <v>191.94</v>
      </c>
      <c r="N122" s="7">
        <v>230.26</v>
      </c>
      <c r="O122" s="21">
        <f>SUM(F122:N122)</f>
        <v>1719.3590000000002</v>
      </c>
      <c r="P122" s="9">
        <f>SUM(O121:O123)</f>
        <v>10899.710000000001</v>
      </c>
      <c r="Q122" s="8">
        <f>ROUND(O122*100/P$115,3)</f>
        <v>17.61</v>
      </c>
      <c r="R122" s="9">
        <f>SUM(Q121:Q123)</f>
        <v>111.637</v>
      </c>
    </row>
    <row r="123" spans="1:18" ht="15">
      <c r="A123" s="6">
        <v>57</v>
      </c>
      <c r="B123" s="6" t="s">
        <v>35</v>
      </c>
      <c r="C123" s="5" t="s">
        <v>21</v>
      </c>
      <c r="D123" s="6" t="s">
        <v>7</v>
      </c>
      <c r="E123" s="5" t="s">
        <v>20</v>
      </c>
      <c r="F123" s="7">
        <v>32.655</v>
      </c>
      <c r="G123" s="7">
        <v>41.882</v>
      </c>
      <c r="H123" s="7">
        <v>45.42</v>
      </c>
      <c r="I123" s="7">
        <v>43.9</v>
      </c>
      <c r="J123" s="7">
        <v>41</v>
      </c>
      <c r="K123" s="7">
        <v>44.31</v>
      </c>
      <c r="L123" s="7">
        <v>44.38</v>
      </c>
      <c r="M123" s="7">
        <v>44.3</v>
      </c>
      <c r="N123" s="7">
        <v>53.15</v>
      </c>
      <c r="O123" s="21">
        <f>SUM(F123:N123)</f>
        <v>390.997</v>
      </c>
      <c r="P123" s="7"/>
      <c r="Q123" s="8">
        <f>ROUND(O123*100/P$115,3)</f>
        <v>4.005</v>
      </c>
      <c r="R123" s="9"/>
    </row>
    <row r="124" spans="3:18" s="15" customFormat="1" ht="15">
      <c r="C124" s="16"/>
      <c r="E124" s="16"/>
      <c r="F124" s="17"/>
      <c r="O124" s="17"/>
      <c r="P124" s="17"/>
      <c r="Q124" s="18"/>
      <c r="R124" s="18"/>
    </row>
    <row r="125" spans="1:18" ht="15">
      <c r="A125" s="6">
        <v>61</v>
      </c>
      <c r="B125" s="6" t="s">
        <v>36</v>
      </c>
      <c r="C125" s="5" t="s">
        <v>6</v>
      </c>
      <c r="D125" s="6" t="s">
        <v>11</v>
      </c>
      <c r="E125" s="5" t="s">
        <v>10</v>
      </c>
      <c r="G125" s="7">
        <v>1388.875</v>
      </c>
      <c r="H125" s="7">
        <v>1421.875</v>
      </c>
      <c r="I125" s="7">
        <v>1425.79</v>
      </c>
      <c r="J125" s="7">
        <v>1425.9</v>
      </c>
      <c r="K125" s="7">
        <v>1425.88</v>
      </c>
      <c r="L125" s="7">
        <v>1275.88</v>
      </c>
      <c r="O125" s="21">
        <f>SUM(F125:N125)</f>
        <v>8364.2</v>
      </c>
      <c r="P125" s="7">
        <v>8364.2</v>
      </c>
      <c r="Q125" s="8">
        <v>100</v>
      </c>
      <c r="R125" s="9">
        <v>100</v>
      </c>
    </row>
    <row r="126" spans="1:18" ht="15">
      <c r="A126" s="6">
        <v>64</v>
      </c>
      <c r="B126" s="6" t="s">
        <v>36</v>
      </c>
      <c r="C126" s="5" t="s">
        <v>21</v>
      </c>
      <c r="D126" s="6" t="s">
        <v>11</v>
      </c>
      <c r="E126" s="5" t="s">
        <v>10</v>
      </c>
      <c r="F126" s="7">
        <v>1302</v>
      </c>
      <c r="O126" s="21">
        <f>SUM(F126:N126)</f>
        <v>1302</v>
      </c>
      <c r="P126" s="7">
        <v>1302</v>
      </c>
      <c r="Q126" s="8">
        <v>100</v>
      </c>
      <c r="R126" s="9">
        <v>100</v>
      </c>
    </row>
    <row r="127" spans="1:18" ht="15">
      <c r="A127" s="6">
        <v>65</v>
      </c>
      <c r="B127" s="6" t="s">
        <v>36</v>
      </c>
      <c r="C127" s="5" t="s">
        <v>31</v>
      </c>
      <c r="D127" s="6" t="s">
        <v>11</v>
      </c>
      <c r="E127" s="5" t="s">
        <v>10</v>
      </c>
      <c r="M127" s="7">
        <v>283.09</v>
      </c>
      <c r="N127" s="7">
        <v>288.09</v>
      </c>
      <c r="O127" s="21">
        <f>SUM(F127:N127)</f>
        <v>571.18</v>
      </c>
      <c r="P127" s="7">
        <v>571.18</v>
      </c>
      <c r="Q127" s="8">
        <v>100</v>
      </c>
      <c r="R127" s="9">
        <v>100</v>
      </c>
    </row>
    <row r="128" spans="1:18" ht="15">
      <c r="A128" s="6">
        <v>66</v>
      </c>
      <c r="B128" s="6" t="s">
        <v>36</v>
      </c>
      <c r="C128" s="5" t="s">
        <v>32</v>
      </c>
      <c r="D128" s="6" t="s">
        <v>11</v>
      </c>
      <c r="E128" s="5" t="s">
        <v>10</v>
      </c>
      <c r="M128" s="7">
        <v>1092.79</v>
      </c>
      <c r="N128" s="7">
        <v>1093.79</v>
      </c>
      <c r="O128" s="21">
        <f>SUM(F128:N128)</f>
        <v>2186.58</v>
      </c>
      <c r="P128" s="7">
        <v>2186.58</v>
      </c>
      <c r="Q128" s="8">
        <v>100</v>
      </c>
      <c r="R128" s="9">
        <v>100</v>
      </c>
    </row>
    <row r="129" s="19" customFormat="1" ht="15"/>
    <row r="130" spans="3:18" ht="15">
      <c r="C130" s="5"/>
      <c r="E130" s="5"/>
      <c r="F130" s="7"/>
      <c r="O130" s="21"/>
      <c r="P130" s="7"/>
      <c r="Q130" s="8"/>
      <c r="R130" s="9"/>
    </row>
    <row r="131" spans="1:18" ht="15">
      <c r="A131" s="6">
        <v>65</v>
      </c>
      <c r="B131" s="6" t="s">
        <v>36</v>
      </c>
      <c r="C131" s="5" t="s">
        <v>31</v>
      </c>
      <c r="D131" s="6" t="s">
        <v>11</v>
      </c>
      <c r="E131" s="5" t="s">
        <v>10</v>
      </c>
      <c r="G131" s="6">
        <v>280.085</v>
      </c>
      <c r="H131" s="6">
        <v>286.085</v>
      </c>
      <c r="M131" s="7">
        <v>283.09</v>
      </c>
      <c r="N131" s="7">
        <v>288.09</v>
      </c>
      <c r="O131" s="21">
        <f>SUM(F131:N131)</f>
        <v>1137.35</v>
      </c>
      <c r="P131" s="7">
        <v>571.18</v>
      </c>
      <c r="Q131" s="8">
        <v>100</v>
      </c>
      <c r="R131" s="9">
        <v>100</v>
      </c>
    </row>
    <row r="132" spans="1:18" ht="15">
      <c r="A132" s="6">
        <v>66</v>
      </c>
      <c r="B132" s="6" t="s">
        <v>36</v>
      </c>
      <c r="C132" s="5" t="s">
        <v>32</v>
      </c>
      <c r="D132" s="6" t="s">
        <v>11</v>
      </c>
      <c r="E132" s="5" t="s">
        <v>10</v>
      </c>
      <c r="G132" s="6">
        <v>1108.79</v>
      </c>
      <c r="H132" s="6">
        <v>1135.79</v>
      </c>
      <c r="M132" s="7">
        <v>1092.79</v>
      </c>
      <c r="N132" s="7">
        <v>1093.79</v>
      </c>
      <c r="O132" s="21">
        <f>SUM(F132:N132)</f>
        <v>4431.16</v>
      </c>
      <c r="P132" s="7">
        <v>2186.58</v>
      </c>
      <c r="Q132" s="8">
        <v>100</v>
      </c>
      <c r="R132" s="9">
        <v>100</v>
      </c>
    </row>
    <row r="133" s="15" customFormat="1" ht="15"/>
    <row r="135" spans="6:12" ht="15">
      <c r="F135" s="7">
        <v>1302</v>
      </c>
      <c r="G135" s="7">
        <v>1388.875</v>
      </c>
      <c r="H135" s="7">
        <v>1421.875</v>
      </c>
      <c r="I135" s="7">
        <v>1425.79</v>
      </c>
      <c r="J135" s="7">
        <v>1425.9</v>
      </c>
      <c r="K135" s="7">
        <v>1425.88</v>
      </c>
      <c r="L135" s="7">
        <v>1275.88</v>
      </c>
    </row>
    <row r="136" spans="6:8" ht="15">
      <c r="F136" s="6">
        <v>1065.5</v>
      </c>
      <c r="G136" s="6">
        <v>280.085</v>
      </c>
      <c r="H136" s="6">
        <v>286.085</v>
      </c>
    </row>
    <row r="137" spans="6:12" ht="15">
      <c r="F137" s="7">
        <f aca="true" t="shared" si="8" ref="F137:L137">F135-F136</f>
        <v>236.5</v>
      </c>
      <c r="G137" s="7">
        <f t="shared" si="8"/>
        <v>1108.79</v>
      </c>
      <c r="H137" s="7">
        <f t="shared" si="8"/>
        <v>1135.79</v>
      </c>
      <c r="I137" s="7">
        <f t="shared" si="8"/>
        <v>1425.79</v>
      </c>
      <c r="J137" s="7">
        <f t="shared" si="8"/>
        <v>1425.9</v>
      </c>
      <c r="K137" s="7">
        <f t="shared" si="8"/>
        <v>1425.88</v>
      </c>
      <c r="L137" s="7">
        <f t="shared" si="8"/>
        <v>1275.88</v>
      </c>
    </row>
  </sheetData>
  <sheetProtection/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Иванченко Михаил Викторович</dc:creator>
  <cp:keywords/>
  <dc:description/>
  <cp:lastModifiedBy>Ларчиков Кирилл Алексеевич</cp:lastModifiedBy>
  <cp:lastPrinted>2018-03-30T06:10:03Z</cp:lastPrinted>
  <dcterms:created xsi:type="dcterms:W3CDTF">2018-01-22T06:13:19Z</dcterms:created>
  <dcterms:modified xsi:type="dcterms:W3CDTF">2018-04-06T08:41:07Z</dcterms:modified>
  <cp:category/>
  <cp:version/>
  <cp:contentType/>
  <cp:contentStatus/>
</cp:coreProperties>
</file>